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elke-carolineaschenauer/Dropbox/EIC/ElkeandRolf-Exchange/Call_Detector_Proposals/Info/IP-8/"/>
    </mc:Choice>
  </mc:AlternateContent>
  <xr:revisionPtr revIDLastSave="0" documentId="13_ncr:1_{96A3B9EC-4813-E54E-A76E-6B747B64EB92}" xr6:coauthVersionLast="45" xr6:coauthVersionMax="47" xr10:uidLastSave="{00000000-0000-0000-0000-000000000000}"/>
  <bookViews>
    <workbookView xWindow="1880" yWindow="580" windowWidth="45500" windowHeight="25520" activeTab="1" xr2:uid="{00000000-000D-0000-FFFF-FFFF00000000}"/>
  </bookViews>
  <sheets>
    <sheet name="Magnet_Placement Hadron beam" sheetId="1" r:id="rId1"/>
    <sheet name="Magnet Placement Electron Beam" sheetId="3" r:id="rId2"/>
    <sheet name="FF_Detector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VGtLqEyX6IOqL8JwQwwzo2yHRlA==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D16" i="1"/>
  <c r="D15" i="1"/>
  <c r="D14" i="1"/>
  <c r="D13" i="1"/>
</calcChain>
</file>

<file path=xl/sharedStrings.xml><?xml version="1.0" encoding="utf-8"?>
<sst xmlns="http://schemas.openxmlformats.org/spreadsheetml/2006/main" count="120" uniqueCount="67">
  <si>
    <t>Ion elements of the 2nd IR</t>
  </si>
  <si>
    <r>
      <rPr>
        <u/>
        <sz val="10"/>
        <color theme="1"/>
        <rFont val="Arial"/>
      </rPr>
      <t>275</t>
    </r>
    <r>
      <rPr>
        <sz val="10"/>
        <color theme="1"/>
        <rFont val="Arial"/>
      </rPr>
      <t xml:space="preserve"> GeV protons</t>
    </r>
  </si>
  <si>
    <t>Element name</t>
  </si>
  <si>
    <t>Type</t>
  </si>
  <si>
    <t>Length [m]</t>
  </si>
  <si>
    <t>Rent [m]</t>
  </si>
  <si>
    <t>Rexit [m]</t>
  </si>
  <si>
    <t>Router [m]</t>
  </si>
  <si>
    <t>Dipole field [T]</t>
  </si>
  <si>
    <t>Quadrupole field [T/m]</t>
  </si>
  <si>
    <t>Sextupole [T/m^2]</t>
  </si>
  <si>
    <t>Solenoid [T]</t>
  </si>
  <si>
    <t>X center [m]</t>
  </si>
  <si>
    <t>Y center [m]</t>
  </si>
  <si>
    <t>Z center [m]</t>
  </si>
  <si>
    <t>Theta center [rad]</t>
  </si>
  <si>
    <t>Phi [rad]</t>
  </si>
  <si>
    <r>
      <rPr>
        <b/>
        <sz val="10"/>
        <color theme="1"/>
        <rFont val="Arial"/>
      </rPr>
      <t>Rear elements</t>
    </r>
  </si>
  <si>
    <t>Bx</t>
  </si>
  <si>
    <t>By</t>
  </si>
  <si>
    <t>Normal</t>
  </si>
  <si>
    <t>Skew</t>
  </si>
  <si>
    <t>ionBXUS01</t>
  </si>
  <si>
    <t>SBEND</t>
  </si>
  <si>
    <t>ionQFFUS03</t>
  </si>
  <si>
    <t>QUADRUPOLE</t>
  </si>
  <si>
    <t>ionQFFUS02</t>
  </si>
  <si>
    <t>ionQFFUS01</t>
  </si>
  <si>
    <r>
      <rPr>
        <b/>
        <sz val="10"/>
        <color theme="1"/>
        <rFont val="Arial"/>
      </rPr>
      <t>Forward elements</t>
    </r>
  </si>
  <si>
    <t>ionBXSP01</t>
  </si>
  <si>
    <t>RBEND</t>
  </si>
  <si>
    <t>ionQFFDS01A</t>
  </si>
  <si>
    <t>ionQFFDS01B</t>
  </si>
  <si>
    <t>ionQFFDS02A</t>
  </si>
  <si>
    <t>ionQFFDS02B</t>
  </si>
  <si>
    <t>ionBXDS01A</t>
  </si>
  <si>
    <t>ionBXDS01B</t>
  </si>
  <si>
    <t>ionQDS01</t>
  </si>
  <si>
    <t xml:space="preserve">Name </t>
  </si>
  <si>
    <t>x [mm]</t>
  </si>
  <si>
    <t>y [mm]</t>
  </si>
  <si>
    <t>z [mm]</t>
  </si>
  <si>
    <t>Rotation angle [rad]</t>
  </si>
  <si>
    <t>Height [mm]</t>
  </si>
  <si>
    <t>Thickness [mm]</t>
  </si>
  <si>
    <t>ZDC</t>
  </si>
  <si>
    <t>Roman Pots Drift 1</t>
  </si>
  <si>
    <t>Roman Pots Drift 2</t>
  </si>
  <si>
    <t>Off-Momentum Detector 1</t>
  </si>
  <si>
    <t>Off-Momentum Detector 2</t>
  </si>
  <si>
    <t>RP Secondary Focus 1</t>
  </si>
  <si>
    <t>RP Secondary Focus 2</t>
  </si>
  <si>
    <t>Width [mm]</t>
  </si>
  <si>
    <t>electron elements of the 2nd IR</t>
  </si>
  <si>
    <r>
      <rPr>
        <u/>
        <sz val="10"/>
        <color rgb="FF000000"/>
        <rFont val="Arial"/>
      </rPr>
      <t>18</t>
    </r>
    <r>
      <rPr>
        <u/>
        <sz val="10"/>
        <color rgb="FF000000"/>
        <rFont val="Arial"/>
      </rPr>
      <t xml:space="preserve"> GeV electrons</t>
    </r>
  </si>
  <si>
    <t>eleQDS01</t>
  </si>
  <si>
    <t>eleBXDS02</t>
  </si>
  <si>
    <t>eleBXDS01</t>
  </si>
  <si>
    <t>eleQFFDS02</t>
  </si>
  <si>
    <t>eleQFFDS01</t>
  </si>
  <si>
    <t>eleSOLIP6</t>
  </si>
  <si>
    <t>SOLENOID</t>
  </si>
  <si>
    <t>eleQFFUS01</t>
  </si>
  <si>
    <t>eleQFFUS02</t>
  </si>
  <si>
    <t>eleBXUS01</t>
  </si>
  <si>
    <t>eleQUS01</t>
  </si>
  <si>
    <t>Note : Same name quadrupoles are two halfs of the same quadrupole. so there should not be a space between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</si>
</sst>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name val="Arial"/>
    </font>
    <font>
      <strike/>
      <sz val="10"/>
      <color theme="1"/>
      <name val="Arial"/>
    </font>
    <font>
      <strike/>
      <sz val="10"/>
      <color theme="1"/>
      <name val="Calibri"/>
    </font>
    <font>
      <u/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Roboto"/>
    </font>
    <font>
      <u/>
      <sz val="10"/>
      <color rgb="FF00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11" fontId="1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0" fillId="0" borderId="0" xfId="0" applyFont="1" applyFill="1"/>
    <xf numFmtId="0" fontId="10" fillId="0" borderId="0" xfId="0" applyFont="1"/>
    <xf numFmtId="0" fontId="1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/>
    <xf numFmtId="0" fontId="0" fillId="0" borderId="0" xfId="0"/>
    <xf numFmtId="0" fontId="12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11" fontId="1" fillId="0" borderId="0" xfId="0" applyNumberFormat="1" applyFont="1" applyAlignment="1">
      <alignment horizontal="right"/>
    </xf>
    <xf numFmtId="0" fontId="13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166076</xdr:colOff>
      <xdr:row>9</xdr:row>
      <xdr:rowOff>9769</xdr:rowOff>
    </xdr:from>
    <xdr:to>
      <xdr:col>4</xdr:col>
      <xdr:colOff>312615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F9C2FC-CE1A-414D-87D7-ADAA77844F4B}"/>
            </a:ext>
          </a:extLst>
        </xdr:cNvPr>
        <xdr:cNvSpPr txBox="1"/>
      </xdr:nvSpPr>
      <xdr:spPr>
        <a:xfrm>
          <a:off x="166076" y="1416538"/>
          <a:ext cx="4376616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ZDC is just a silicon</a:t>
          </a:r>
          <a:r>
            <a:rPr lang="en-US" sz="1100" baseline="0"/>
            <a:t> plane with an iron block behind it to check for spatial overlaps. The "detector" is just the silicon plane, where I have told GEANT to register photon/neutron hits on the plane with 100% efficinecy to study acceptances.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zoomScale="150" zoomScaleNormal="150" workbookViewId="0">
      <selection activeCell="E26" sqref="E26"/>
    </sheetView>
  </sheetViews>
  <sheetFormatPr baseColWidth="10" defaultColWidth="14.5" defaultRowHeight="15" customHeight="1"/>
  <cols>
    <col min="1" max="17" width="15.6640625" customWidth="1"/>
    <col min="18" max="25" width="9.1640625" customWidth="1"/>
  </cols>
  <sheetData>
    <row r="1" spans="1:25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2" t="s">
        <v>2</v>
      </c>
      <c r="B4" s="2" t="s">
        <v>3</v>
      </c>
      <c r="C4" s="3" t="s">
        <v>4</v>
      </c>
      <c r="D4" s="2" t="s">
        <v>5</v>
      </c>
      <c r="E4" s="2" t="s">
        <v>6</v>
      </c>
      <c r="F4" s="2" t="s">
        <v>7</v>
      </c>
      <c r="G4" s="22" t="s">
        <v>8</v>
      </c>
      <c r="H4" s="23"/>
      <c r="I4" s="22" t="s">
        <v>9</v>
      </c>
      <c r="J4" s="23"/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2" t="s">
        <v>17</v>
      </c>
      <c r="B5" s="2"/>
      <c r="C5" s="2"/>
      <c r="D5" s="2"/>
      <c r="E5" s="2"/>
      <c r="F5" s="2"/>
      <c r="G5" s="3" t="s">
        <v>18</v>
      </c>
      <c r="H5" s="3" t="s">
        <v>19</v>
      </c>
      <c r="I5" s="3" t="s">
        <v>20</v>
      </c>
      <c r="J5" s="3" t="s">
        <v>21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4" t="s">
        <v>22</v>
      </c>
      <c r="B6" s="4" t="s">
        <v>23</v>
      </c>
      <c r="C6" s="4">
        <v>4.49991731158</v>
      </c>
      <c r="D6" s="4">
        <v>0.04</v>
      </c>
      <c r="E6" s="4">
        <v>0.04</v>
      </c>
      <c r="F6" s="4">
        <v>0.14000000000000001</v>
      </c>
      <c r="G6" s="4">
        <v>0</v>
      </c>
      <c r="H6" s="4">
        <v>-4.28073928333</v>
      </c>
      <c r="I6" s="4">
        <v>0</v>
      </c>
      <c r="J6" s="4">
        <v>0</v>
      </c>
      <c r="K6" s="4">
        <v>0</v>
      </c>
      <c r="L6" s="4">
        <v>0</v>
      </c>
      <c r="M6" s="4">
        <v>0.40249228105000001</v>
      </c>
      <c r="N6" s="4">
        <v>0</v>
      </c>
      <c r="O6" s="4">
        <v>-17.739790639999999</v>
      </c>
      <c r="P6" s="4">
        <v>2.4500000000000001E-2</v>
      </c>
      <c r="Q6" s="4">
        <v>0</v>
      </c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4" t="s">
        <v>24</v>
      </c>
      <c r="B7" s="4" t="s">
        <v>25</v>
      </c>
      <c r="C7" s="4">
        <v>4.5</v>
      </c>
      <c r="D7" s="4">
        <v>0.04</v>
      </c>
      <c r="E7" s="4">
        <v>0.04</v>
      </c>
      <c r="F7" s="4">
        <v>0.14000000000000001</v>
      </c>
      <c r="G7" s="4">
        <v>0</v>
      </c>
      <c r="H7" s="4">
        <v>0</v>
      </c>
      <c r="I7" s="4">
        <v>55.539954817400002</v>
      </c>
      <c r="J7" s="4">
        <v>0</v>
      </c>
      <c r="K7" s="4">
        <v>0</v>
      </c>
      <c r="L7" s="4">
        <v>0</v>
      </c>
      <c r="M7" s="4">
        <v>0.55384110379999996</v>
      </c>
      <c r="N7" s="4">
        <v>0</v>
      </c>
      <c r="O7" s="4">
        <v>-12.742191425</v>
      </c>
      <c r="P7" s="4">
        <v>3.5000000000000003E-2</v>
      </c>
      <c r="Q7" s="4">
        <v>0</v>
      </c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4" t="s">
        <v>26</v>
      </c>
      <c r="B8" s="4" t="s">
        <v>25</v>
      </c>
      <c r="C8" s="4">
        <v>1.4</v>
      </c>
      <c r="D8" s="4">
        <v>0.04</v>
      </c>
      <c r="E8" s="4">
        <v>0.04</v>
      </c>
      <c r="F8" s="4">
        <v>0.14000000000000001</v>
      </c>
      <c r="G8" s="4">
        <v>0</v>
      </c>
      <c r="H8" s="4">
        <v>0</v>
      </c>
      <c r="I8" s="4">
        <v>-76.568319694600007</v>
      </c>
      <c r="J8" s="4">
        <v>0</v>
      </c>
      <c r="K8" s="4">
        <v>0</v>
      </c>
      <c r="L8" s="4">
        <v>0</v>
      </c>
      <c r="M8" s="4">
        <v>0.70955930680000001</v>
      </c>
      <c r="N8" s="4">
        <v>0</v>
      </c>
      <c r="O8" s="4">
        <v>-8.2949167690000003</v>
      </c>
      <c r="P8" s="4">
        <v>3.5000000000000003E-2</v>
      </c>
      <c r="Q8" s="4">
        <v>0</v>
      </c>
      <c r="R8" s="1"/>
      <c r="S8" s="1"/>
      <c r="T8" s="1"/>
      <c r="U8" s="1"/>
      <c r="V8" s="1"/>
      <c r="W8" s="1"/>
      <c r="X8" s="1"/>
      <c r="Y8" s="1"/>
    </row>
    <row r="9" spans="1:25" s="16" customFormat="1" ht="12.75" customHeight="1">
      <c r="A9" s="14" t="s">
        <v>27</v>
      </c>
      <c r="B9" s="14" t="s">
        <v>25</v>
      </c>
      <c r="C9" s="14">
        <v>1.8</v>
      </c>
      <c r="D9" s="14">
        <v>0.04</v>
      </c>
      <c r="E9" s="14">
        <v>0.04</v>
      </c>
      <c r="F9" s="14">
        <v>0.14000000000000001</v>
      </c>
      <c r="G9" s="14">
        <v>0</v>
      </c>
      <c r="H9" s="14">
        <v>0</v>
      </c>
      <c r="I9" s="14">
        <v>-103.781316558</v>
      </c>
      <c r="J9" s="14">
        <v>0</v>
      </c>
      <c r="K9" s="14">
        <v>0</v>
      </c>
      <c r="L9" s="14">
        <v>0</v>
      </c>
      <c r="M9" s="14">
        <v>0.78304430145000004</v>
      </c>
      <c r="N9" s="14">
        <v>0</v>
      </c>
      <c r="O9" s="14">
        <v>-6.1962028875000001</v>
      </c>
      <c r="P9" s="14">
        <v>3.5000000000000003E-2</v>
      </c>
      <c r="Q9" s="14">
        <v>0</v>
      </c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R10" s="2"/>
      <c r="S10" s="2"/>
      <c r="T10" s="2"/>
      <c r="U10" s="2"/>
      <c r="V10" s="2"/>
      <c r="W10" s="2"/>
      <c r="X10" s="2"/>
      <c r="Y10" s="2"/>
    </row>
    <row r="11" spans="1:25" ht="12.75" customHeight="1">
      <c r="A11" s="2" t="s">
        <v>28</v>
      </c>
      <c r="R11" s="1"/>
      <c r="S11" s="1"/>
      <c r="T11" s="1"/>
      <c r="U11" s="1"/>
      <c r="V11" s="1"/>
      <c r="W11" s="1"/>
      <c r="X11" s="1"/>
      <c r="Y11" s="1"/>
    </row>
    <row r="12" spans="1:25" s="16" customFormat="1" ht="12.75" customHeight="1">
      <c r="A12" s="14" t="s">
        <v>29</v>
      </c>
      <c r="B12" s="14" t="s">
        <v>30</v>
      </c>
      <c r="C12" s="17">
        <v>1.19999819965</v>
      </c>
      <c r="D12" s="19">
        <v>0.245</v>
      </c>
      <c r="E12" s="19">
        <v>0.245</v>
      </c>
      <c r="F12" s="14">
        <v>0.34499999999999997</v>
      </c>
      <c r="G12" s="14">
        <v>0</v>
      </c>
      <c r="H12" s="17">
        <v>4.5865063749999999</v>
      </c>
      <c r="I12" s="14">
        <v>0</v>
      </c>
      <c r="J12" s="14">
        <v>0</v>
      </c>
      <c r="K12" s="14">
        <v>0</v>
      </c>
      <c r="L12" s="14">
        <v>0</v>
      </c>
      <c r="M12" s="18">
        <v>0.212097365102</v>
      </c>
      <c r="N12" s="14">
        <v>0</v>
      </c>
      <c r="O12" s="18">
        <v>6.0960021059800003</v>
      </c>
      <c r="P12" s="17">
        <v>0</v>
      </c>
      <c r="Q12" s="14">
        <v>0</v>
      </c>
      <c r="R12" s="15"/>
      <c r="S12" s="15"/>
      <c r="T12" s="15"/>
      <c r="U12" s="15"/>
      <c r="V12" s="15"/>
      <c r="W12" s="15"/>
      <c r="X12" s="15"/>
      <c r="Y12" s="15"/>
    </row>
    <row r="13" spans="1:25" ht="12.75" customHeight="1">
      <c r="A13" s="4" t="s">
        <v>31</v>
      </c>
      <c r="B13" s="4" t="s">
        <v>25</v>
      </c>
      <c r="C13" s="4">
        <v>2</v>
      </c>
      <c r="D13" s="20">
        <f>0.07221959023*0.85</f>
        <v>6.1386651695500005E-2</v>
      </c>
      <c r="E13" s="21">
        <f>0.07221959023*0.85</f>
        <v>6.1386651695500005E-2</v>
      </c>
      <c r="F13" s="4">
        <v>0.14391610424000001</v>
      </c>
      <c r="G13" s="4">
        <v>0</v>
      </c>
      <c r="H13" s="4">
        <v>0</v>
      </c>
      <c r="I13" s="6">
        <v>-63.506707779999999</v>
      </c>
      <c r="J13" s="4">
        <v>0</v>
      </c>
      <c r="K13" s="4">
        <v>0</v>
      </c>
      <c r="L13" s="4">
        <v>0</v>
      </c>
      <c r="M13" s="6">
        <v>0.26049544107400002</v>
      </c>
      <c r="N13" s="4">
        <v>0</v>
      </c>
      <c r="O13" s="6">
        <v>8.1956910837300008</v>
      </c>
      <c r="P13" s="6">
        <v>4.2817075330000003E-2</v>
      </c>
      <c r="Q13" s="4">
        <v>0</v>
      </c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4" t="s">
        <v>32</v>
      </c>
      <c r="B14" s="4" t="s">
        <v>25</v>
      </c>
      <c r="C14" s="4">
        <v>2.2000000000000002</v>
      </c>
      <c r="D14" s="20">
        <f>0.1011491432*0.85</f>
        <v>8.5976771719999998E-2</v>
      </c>
      <c r="E14" s="21">
        <f>0.1011491432*0.85</f>
        <v>8.5976771719999998E-2</v>
      </c>
      <c r="F14" s="4">
        <v>0.19389508072</v>
      </c>
      <c r="G14" s="4">
        <v>0</v>
      </c>
      <c r="H14" s="4">
        <v>0</v>
      </c>
      <c r="I14" s="6">
        <v>-45.375320279999997</v>
      </c>
      <c r="J14" s="4">
        <v>0</v>
      </c>
      <c r="K14" s="4">
        <v>0</v>
      </c>
      <c r="L14" s="4">
        <v>0</v>
      </c>
      <c r="M14" s="6">
        <v>0.34721721617200002</v>
      </c>
      <c r="N14" s="4">
        <v>0</v>
      </c>
      <c r="O14" s="6">
        <v>10.7942654355</v>
      </c>
      <c r="P14" s="6">
        <v>4.2426490390000002E-2</v>
      </c>
      <c r="Q14" s="4">
        <v>0</v>
      </c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4" t="s">
        <v>33</v>
      </c>
      <c r="B15" s="4" t="s">
        <v>25</v>
      </c>
      <c r="C15" s="4">
        <v>2.6</v>
      </c>
      <c r="D15" s="20">
        <f>0.1317485924*0.85</f>
        <v>0.11198630354</v>
      </c>
      <c r="E15" s="21">
        <f>0.1317485924*0.85</f>
        <v>0.11198630354</v>
      </c>
      <c r="F15" s="4">
        <v>0.2578681706</v>
      </c>
      <c r="G15" s="4">
        <v>0</v>
      </c>
      <c r="H15" s="4">
        <v>0</v>
      </c>
      <c r="I15" s="6">
        <v>34.179406810000003</v>
      </c>
      <c r="J15" s="4">
        <v>0</v>
      </c>
      <c r="K15" s="4">
        <v>0</v>
      </c>
      <c r="L15" s="4">
        <v>0</v>
      </c>
      <c r="M15" s="6">
        <v>0.48253499650199999</v>
      </c>
      <c r="N15" s="4">
        <v>0</v>
      </c>
      <c r="O15" s="6">
        <v>14.1918489261</v>
      </c>
      <c r="P15" s="6">
        <v>2.3373585719999999E-2</v>
      </c>
      <c r="Q15" s="4">
        <v>0</v>
      </c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4" t="s">
        <v>34</v>
      </c>
      <c r="B16" s="4" t="s">
        <v>25</v>
      </c>
      <c r="C16" s="4">
        <v>2.4</v>
      </c>
      <c r="D16" s="20">
        <f>0.1471982576*0.85</f>
        <v>0.12511851895999998</v>
      </c>
      <c r="E16" s="21">
        <f>0.1471982576*0.85</f>
        <v>0.12511851895999998</v>
      </c>
      <c r="F16" s="4">
        <v>0.31180000000000002</v>
      </c>
      <c r="G16" s="4">
        <v>0</v>
      </c>
      <c r="H16" s="4">
        <v>0</v>
      </c>
      <c r="I16" s="6">
        <v>31.139995169999999</v>
      </c>
      <c r="J16" s="4">
        <v>0</v>
      </c>
      <c r="K16" s="4">
        <v>0</v>
      </c>
      <c r="L16" s="4">
        <v>0</v>
      </c>
      <c r="M16" s="6">
        <v>0.57357746665200005</v>
      </c>
      <c r="N16" s="4">
        <v>0</v>
      </c>
      <c r="O16" s="6">
        <v>17.1904505591</v>
      </c>
      <c r="P16" s="6">
        <v>3.7155013240999998E-2</v>
      </c>
      <c r="Q16" s="4">
        <v>0</v>
      </c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4" t="s">
        <v>35</v>
      </c>
      <c r="B17" s="4" t="s">
        <v>30</v>
      </c>
      <c r="C17" s="5">
        <v>4.7999549968600004</v>
      </c>
      <c r="D17" s="5">
        <v>0.19</v>
      </c>
      <c r="E17" s="5">
        <v>0.19</v>
      </c>
      <c r="F17" s="5">
        <v>0.28999999999999998</v>
      </c>
      <c r="G17" s="4">
        <v>0</v>
      </c>
      <c r="H17" s="6">
        <v>4.4434423430000001</v>
      </c>
      <c r="I17" s="4">
        <v>0</v>
      </c>
      <c r="J17" s="4">
        <v>0</v>
      </c>
      <c r="K17" s="4">
        <v>0</v>
      </c>
      <c r="L17" s="4">
        <v>0</v>
      </c>
      <c r="M17" s="6">
        <v>0.73787915246900004</v>
      </c>
      <c r="N17" s="4">
        <v>0</v>
      </c>
      <c r="O17" s="6">
        <v>21.288019350500001</v>
      </c>
      <c r="P17" s="6">
        <v>3.0752237897999999E-2</v>
      </c>
      <c r="Q17" s="4">
        <v>0</v>
      </c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4" t="s">
        <v>36</v>
      </c>
      <c r="B18" s="4" t="s">
        <v>30</v>
      </c>
      <c r="C18" s="5">
        <v>3.59996625015</v>
      </c>
      <c r="D18" s="5">
        <v>5.5E-2</v>
      </c>
      <c r="E18" s="5">
        <v>5.5E-2</v>
      </c>
      <c r="F18" s="5">
        <v>0.155</v>
      </c>
      <c r="G18" s="4">
        <v>0</v>
      </c>
      <c r="H18" s="6">
        <v>-4.5968627499999997</v>
      </c>
      <c r="I18" s="4">
        <v>0</v>
      </c>
      <c r="J18" s="4">
        <v>0</v>
      </c>
      <c r="K18" s="4">
        <v>0</v>
      </c>
      <c r="L18" s="4">
        <v>0</v>
      </c>
      <c r="M18" s="6">
        <v>0.905112088983</v>
      </c>
      <c r="N18" s="4">
        <v>0</v>
      </c>
      <c r="O18" s="6">
        <v>38.488097056599997</v>
      </c>
      <c r="P18" s="5">
        <v>2.1499999999999998E-2</v>
      </c>
      <c r="Q18" s="4">
        <v>0</v>
      </c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 t="s">
        <v>37</v>
      </c>
      <c r="B19" s="1" t="s">
        <v>25</v>
      </c>
      <c r="C19" s="1">
        <v>1.5</v>
      </c>
      <c r="D19" s="1">
        <v>0.04</v>
      </c>
      <c r="E19" s="1">
        <v>0.04</v>
      </c>
      <c r="F19" s="1">
        <v>0.14000000000000001</v>
      </c>
      <c r="G19" s="4">
        <v>0</v>
      </c>
      <c r="H19" s="4">
        <v>0</v>
      </c>
      <c r="I19" s="6">
        <v>2.5265105760000002</v>
      </c>
      <c r="J19" s="4">
        <v>0</v>
      </c>
      <c r="K19" s="4">
        <v>0</v>
      </c>
      <c r="L19" s="4">
        <v>0</v>
      </c>
      <c r="M19" s="6">
        <v>0.98342786829999995</v>
      </c>
      <c r="N19" s="4">
        <v>0</v>
      </c>
      <c r="O19" s="6">
        <v>41.537066035000002</v>
      </c>
      <c r="P19" s="4">
        <v>2.9000000000000001E-2</v>
      </c>
      <c r="Q19" s="4">
        <v>0</v>
      </c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7"/>
      <c r="S20" s="7"/>
      <c r="T20" s="7"/>
      <c r="U20" s="7"/>
      <c r="V20" s="7"/>
      <c r="W20" s="7"/>
      <c r="X20" s="7"/>
      <c r="Y20" s="7"/>
    </row>
    <row r="21" spans="1:25" ht="12.75" customHeight="1"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K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K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K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K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K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K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K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K35" s="1"/>
      <c r="R35" s="1"/>
      <c r="S35" s="1"/>
      <c r="T35" s="1"/>
      <c r="U35" s="1"/>
      <c r="V35" s="1"/>
      <c r="W35" s="1"/>
      <c r="X35" s="1"/>
      <c r="Y35" s="1"/>
    </row>
    <row r="36" spans="1:25" ht="12.75" customHeight="1"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0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0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0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0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0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0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0"/>
      <c r="D64" s="10"/>
      <c r="E64" s="10"/>
      <c r="F64" s="1"/>
      <c r="G64" s="10"/>
      <c r="H64" s="10"/>
      <c r="I64" s="1"/>
      <c r="J64" s="1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0"/>
      <c r="D65" s="10"/>
      <c r="E65" s="10"/>
      <c r="F65" s="10"/>
      <c r="G65" s="10"/>
      <c r="H65" s="10"/>
      <c r="I65" s="1"/>
      <c r="J65" s="1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0"/>
      <c r="E66" s="10"/>
      <c r="F66" s="1"/>
      <c r="G66" s="10"/>
      <c r="H66" s="10"/>
      <c r="I66" s="1"/>
      <c r="J66" s="1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0"/>
      <c r="E67" s="10"/>
      <c r="F67" s="10"/>
      <c r="G67" s="10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2">
    <mergeCell ref="G4:H4"/>
    <mergeCell ref="I4:J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6300-8EBB-A04E-A694-863388107150}">
  <dimension ref="A1:S29"/>
  <sheetViews>
    <sheetView tabSelected="1" workbookViewId="0">
      <selection activeCell="G30" sqref="G30"/>
    </sheetView>
  </sheetViews>
  <sheetFormatPr baseColWidth="10" defaultRowHeight="13"/>
  <cols>
    <col min="1" max="1" width="25.6640625" customWidth="1"/>
    <col min="2" max="2" width="22.33203125" customWidth="1"/>
  </cols>
  <sheetData>
    <row r="1" spans="1:19" s="25" customFormat="1" ht="14">
      <c r="A1" s="24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5" customFormat="1" ht="14">
      <c r="A2" s="26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5" customFormat="1" ht="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25" customFormat="1" ht="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5" customFormat="1" ht="14">
      <c r="A5" s="2" t="s">
        <v>2</v>
      </c>
      <c r="B5" s="2" t="s">
        <v>3</v>
      </c>
      <c r="C5" s="3" t="s">
        <v>4</v>
      </c>
      <c r="D5" s="2" t="s">
        <v>5</v>
      </c>
      <c r="E5" s="2" t="s">
        <v>6</v>
      </c>
      <c r="F5" s="2" t="s">
        <v>7</v>
      </c>
      <c r="G5" s="22" t="s">
        <v>8</v>
      </c>
      <c r="H5" s="27"/>
      <c r="I5" s="22" t="s">
        <v>9</v>
      </c>
      <c r="J5" s="27"/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4"/>
      <c r="S5" s="4"/>
    </row>
    <row r="6" spans="1:19" s="25" customFormat="1" ht="14">
      <c r="A6" s="2" t="s">
        <v>17</v>
      </c>
      <c r="B6" s="2"/>
      <c r="C6" s="2"/>
      <c r="D6" s="2"/>
      <c r="E6" s="2"/>
      <c r="F6" s="2"/>
      <c r="G6" s="3" t="s">
        <v>18</v>
      </c>
      <c r="H6" s="3" t="s">
        <v>19</v>
      </c>
      <c r="I6" s="3" t="s">
        <v>20</v>
      </c>
      <c r="J6" s="3" t="s">
        <v>21</v>
      </c>
      <c r="K6" s="2"/>
      <c r="L6" s="2"/>
      <c r="M6" s="2"/>
      <c r="N6" s="2"/>
      <c r="O6" s="2"/>
      <c r="P6" s="2"/>
      <c r="Q6" s="2"/>
      <c r="R6" s="4"/>
      <c r="S6" s="4"/>
    </row>
    <row r="7" spans="1:19" s="25" customFormat="1" ht="14">
      <c r="A7" s="1" t="s">
        <v>55</v>
      </c>
      <c r="B7" s="1" t="s">
        <v>25</v>
      </c>
      <c r="C7" s="28">
        <v>0.3</v>
      </c>
      <c r="D7" s="28">
        <v>4</v>
      </c>
      <c r="E7" s="28">
        <v>4</v>
      </c>
      <c r="F7" s="28">
        <v>19</v>
      </c>
      <c r="G7" s="28">
        <v>0</v>
      </c>
      <c r="H7" s="28">
        <v>0</v>
      </c>
      <c r="I7" s="28">
        <v>-2.4432074183300001</v>
      </c>
      <c r="J7" s="28">
        <v>0</v>
      </c>
      <c r="K7" s="28">
        <v>0</v>
      </c>
      <c r="L7" s="28">
        <v>0</v>
      </c>
      <c r="M7" s="28">
        <v>0.44542192870000002</v>
      </c>
      <c r="N7" s="28">
        <v>0</v>
      </c>
      <c r="O7" s="28">
        <v>-41.645938235000003</v>
      </c>
      <c r="P7" s="28">
        <v>1.438189575E-2</v>
      </c>
      <c r="Q7" s="28">
        <v>0</v>
      </c>
      <c r="R7" s="4"/>
      <c r="S7" s="4"/>
    </row>
    <row r="8" spans="1:19" s="25" customFormat="1" ht="14">
      <c r="A8" s="1" t="s">
        <v>55</v>
      </c>
      <c r="B8" s="1" t="s">
        <v>25</v>
      </c>
      <c r="C8" s="28">
        <v>0.3</v>
      </c>
      <c r="D8" s="28">
        <v>4</v>
      </c>
      <c r="E8" s="28">
        <v>4</v>
      </c>
      <c r="F8" s="28">
        <v>19</v>
      </c>
      <c r="G8" s="28">
        <v>0</v>
      </c>
      <c r="H8" s="28">
        <v>0</v>
      </c>
      <c r="I8" s="28">
        <v>-2.4432074183300001</v>
      </c>
      <c r="J8" s="28">
        <v>0</v>
      </c>
      <c r="K8" s="28">
        <v>0</v>
      </c>
      <c r="L8" s="28">
        <v>0</v>
      </c>
      <c r="M8" s="28">
        <v>0.44973634870000001</v>
      </c>
      <c r="N8" s="28">
        <v>0</v>
      </c>
      <c r="O8" s="28">
        <v>-41.345969265000001</v>
      </c>
      <c r="P8" s="28">
        <v>1.438189575E-2</v>
      </c>
      <c r="Q8" s="28">
        <v>0</v>
      </c>
      <c r="R8" s="4"/>
      <c r="S8" s="4"/>
    </row>
    <row r="9" spans="1:19" s="25" customFormat="1" ht="14">
      <c r="A9" s="1" t="s">
        <v>56</v>
      </c>
      <c r="B9" s="1" t="s">
        <v>30</v>
      </c>
      <c r="C9" s="28">
        <v>2.9998702437999998</v>
      </c>
      <c r="D9" s="28">
        <v>4</v>
      </c>
      <c r="E9" s="28">
        <v>4</v>
      </c>
      <c r="F9" s="28">
        <v>19</v>
      </c>
      <c r="G9" s="28">
        <v>0</v>
      </c>
      <c r="H9" s="28">
        <v>0.64480344359700004</v>
      </c>
      <c r="I9" s="28">
        <v>0</v>
      </c>
      <c r="J9" s="28">
        <v>0</v>
      </c>
      <c r="K9" s="28">
        <v>0</v>
      </c>
      <c r="L9" s="28">
        <v>0</v>
      </c>
      <c r="M9" s="28">
        <v>0.46253452531299999</v>
      </c>
      <c r="N9" s="28">
        <v>0</v>
      </c>
      <c r="O9" s="28">
        <v>-39.196093162499999</v>
      </c>
      <c r="P9" s="28">
        <v>-1.7270381249999999E-3</v>
      </c>
      <c r="Q9" s="28">
        <v>0</v>
      </c>
      <c r="R9" s="4"/>
      <c r="S9" s="4"/>
    </row>
    <row r="10" spans="1:19" s="25" customFormat="1" ht="14">
      <c r="A10" s="1" t="s">
        <v>57</v>
      </c>
      <c r="B10" s="1" t="s">
        <v>30</v>
      </c>
      <c r="C10" s="28">
        <v>5.4999999973499998</v>
      </c>
      <c r="D10" s="28">
        <v>4</v>
      </c>
      <c r="E10" s="28">
        <v>4</v>
      </c>
      <c r="F10" s="28">
        <v>19</v>
      </c>
      <c r="G10" s="28">
        <v>0</v>
      </c>
      <c r="H10" s="28">
        <v>-0.19470636286000001</v>
      </c>
      <c r="I10" s="28">
        <v>0</v>
      </c>
      <c r="J10" s="28">
        <v>0</v>
      </c>
      <c r="K10" s="28">
        <v>0</v>
      </c>
      <c r="L10" s="28">
        <v>0</v>
      </c>
      <c r="M10" s="28">
        <v>1.8393224225300001E-2</v>
      </c>
      <c r="N10" s="28">
        <v>0</v>
      </c>
      <c r="O10" s="28">
        <v>-12.2499453218</v>
      </c>
      <c r="P10" s="28">
        <v>-8.9179859999999993E-3</v>
      </c>
      <c r="Q10" s="28">
        <v>0</v>
      </c>
      <c r="R10" s="4"/>
      <c r="S10" s="4"/>
    </row>
    <row r="11" spans="1:19" s="25" customFormat="1" ht="14">
      <c r="A11" s="1" t="s">
        <v>58</v>
      </c>
      <c r="B11" s="1" t="s">
        <v>25</v>
      </c>
      <c r="C11" s="28">
        <v>0.7</v>
      </c>
      <c r="D11" s="28">
        <v>4</v>
      </c>
      <c r="E11" s="28">
        <v>4</v>
      </c>
      <c r="F11" s="28">
        <v>19</v>
      </c>
      <c r="G11" s="28">
        <v>0</v>
      </c>
      <c r="H11" s="28">
        <v>0</v>
      </c>
      <c r="I11" s="28">
        <v>13.242611628900001</v>
      </c>
      <c r="J11" s="28">
        <v>0</v>
      </c>
      <c r="K11" s="28">
        <v>0</v>
      </c>
      <c r="L11" s="28">
        <v>0</v>
      </c>
      <c r="M11" s="29">
        <v>6.0368376959999998E-16</v>
      </c>
      <c r="N11" s="28">
        <v>0</v>
      </c>
      <c r="O11" s="28">
        <v>-8.65</v>
      </c>
      <c r="P11" s="28">
        <v>0</v>
      </c>
      <c r="Q11" s="28">
        <v>0</v>
      </c>
      <c r="R11" s="4"/>
      <c r="S11" s="4"/>
    </row>
    <row r="12" spans="1:19" s="25" customFormat="1" ht="14">
      <c r="A12" s="1" t="s">
        <v>58</v>
      </c>
      <c r="B12" s="1" t="s">
        <v>25</v>
      </c>
      <c r="C12" s="28">
        <v>0.7</v>
      </c>
      <c r="D12" s="28">
        <v>4</v>
      </c>
      <c r="E12" s="28">
        <v>4</v>
      </c>
      <c r="F12" s="28">
        <v>19</v>
      </c>
      <c r="G12" s="28">
        <v>0</v>
      </c>
      <c r="H12" s="28">
        <v>0</v>
      </c>
      <c r="I12" s="28">
        <v>13.242611628900001</v>
      </c>
      <c r="J12" s="28">
        <v>0</v>
      </c>
      <c r="K12" s="28">
        <v>0</v>
      </c>
      <c r="L12" s="28">
        <v>0</v>
      </c>
      <c r="M12" s="29">
        <v>6.0368376959999998E-16</v>
      </c>
      <c r="N12" s="28">
        <v>0</v>
      </c>
      <c r="O12" s="28">
        <v>-7.95</v>
      </c>
      <c r="P12" s="28">
        <v>0</v>
      </c>
      <c r="Q12" s="28">
        <v>0</v>
      </c>
      <c r="R12" s="4"/>
      <c r="S12" s="4"/>
    </row>
    <row r="13" spans="1:19" s="25" customFormat="1" ht="14">
      <c r="A13" s="1" t="s">
        <v>59</v>
      </c>
      <c r="B13" s="1" t="s">
        <v>25</v>
      </c>
      <c r="C13" s="28">
        <v>0.9</v>
      </c>
      <c r="D13" s="28">
        <v>4</v>
      </c>
      <c r="E13" s="28">
        <v>4</v>
      </c>
      <c r="F13" s="28">
        <v>19</v>
      </c>
      <c r="G13" s="28">
        <v>0</v>
      </c>
      <c r="H13" s="28">
        <v>0</v>
      </c>
      <c r="I13" s="28">
        <v>-13.8083062103</v>
      </c>
      <c r="J13" s="28">
        <v>0</v>
      </c>
      <c r="K13" s="28">
        <v>0</v>
      </c>
      <c r="L13" s="28">
        <v>0</v>
      </c>
      <c r="M13" s="29">
        <v>6.0368376959999998E-16</v>
      </c>
      <c r="N13" s="28">
        <v>0</v>
      </c>
      <c r="O13" s="28">
        <v>-6.65</v>
      </c>
      <c r="P13" s="28">
        <v>0</v>
      </c>
      <c r="Q13" s="28">
        <v>0</v>
      </c>
      <c r="R13" s="4"/>
      <c r="S13" s="4"/>
    </row>
    <row r="14" spans="1:19" s="25" customFormat="1" ht="14">
      <c r="A14" s="1" t="s">
        <v>59</v>
      </c>
      <c r="B14" s="1" t="s">
        <v>25</v>
      </c>
      <c r="C14" s="28">
        <v>0.9</v>
      </c>
      <c r="D14" s="28">
        <v>4</v>
      </c>
      <c r="E14" s="28">
        <v>4</v>
      </c>
      <c r="F14" s="28">
        <v>19</v>
      </c>
      <c r="G14" s="28">
        <v>0</v>
      </c>
      <c r="H14" s="28">
        <v>0</v>
      </c>
      <c r="I14" s="28">
        <v>-13.8083062103</v>
      </c>
      <c r="J14" s="28">
        <v>0</v>
      </c>
      <c r="K14" s="28">
        <v>0</v>
      </c>
      <c r="L14" s="28">
        <v>0</v>
      </c>
      <c r="M14" s="29">
        <v>6.0368376959999998E-16</v>
      </c>
      <c r="N14" s="28">
        <v>0</v>
      </c>
      <c r="O14" s="28">
        <v>-5.75</v>
      </c>
      <c r="P14" s="28">
        <v>0</v>
      </c>
      <c r="Q14" s="28">
        <v>0</v>
      </c>
      <c r="R14" s="4"/>
      <c r="S14" s="4"/>
    </row>
    <row r="15" spans="1:19" s="25" customFormat="1" ht="14">
      <c r="A15" s="1" t="s">
        <v>60</v>
      </c>
      <c r="B15" s="1" t="s">
        <v>61</v>
      </c>
      <c r="C15" s="28">
        <v>2</v>
      </c>
      <c r="D15" s="28">
        <v>100</v>
      </c>
      <c r="E15" s="28">
        <v>100</v>
      </c>
      <c r="F15" s="28">
        <v>150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6.0368376959999998E-16</v>
      </c>
      <c r="N15" s="28">
        <v>0</v>
      </c>
      <c r="O15" s="28">
        <v>-1</v>
      </c>
      <c r="P15" s="28">
        <v>0</v>
      </c>
      <c r="Q15" s="28">
        <v>0</v>
      </c>
      <c r="R15" s="4"/>
      <c r="S15" s="4"/>
    </row>
    <row r="16" spans="1:19" s="25" customFormat="1" ht="14">
      <c r="A16" s="2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5" customFormat="1" ht="14">
      <c r="A17" s="1" t="s">
        <v>60</v>
      </c>
      <c r="B17" s="1" t="s">
        <v>61</v>
      </c>
      <c r="C17" s="28">
        <v>2</v>
      </c>
      <c r="D17" s="28">
        <v>100</v>
      </c>
      <c r="E17" s="28">
        <v>100</v>
      </c>
      <c r="F17" s="28">
        <v>150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6.0368376959999998E-16</v>
      </c>
      <c r="N17" s="28">
        <v>0</v>
      </c>
      <c r="O17" s="28">
        <v>1</v>
      </c>
      <c r="P17" s="28">
        <v>0</v>
      </c>
      <c r="Q17" s="28">
        <v>0</v>
      </c>
      <c r="R17" s="4"/>
      <c r="S17" s="4"/>
    </row>
    <row r="18" spans="1:19" s="25" customFormat="1" ht="14">
      <c r="A18" s="1" t="s">
        <v>62</v>
      </c>
      <c r="B18" s="1" t="s">
        <v>25</v>
      </c>
      <c r="C18" s="28">
        <v>0.6</v>
      </c>
      <c r="D18" s="28">
        <v>4</v>
      </c>
      <c r="E18" s="28">
        <v>4</v>
      </c>
      <c r="F18" s="28">
        <v>19</v>
      </c>
      <c r="G18" s="28">
        <v>0</v>
      </c>
      <c r="H18" s="28">
        <v>0</v>
      </c>
      <c r="I18" s="28">
        <v>-14.0883509878</v>
      </c>
      <c r="J18" s="28">
        <v>0</v>
      </c>
      <c r="K18" s="28">
        <v>0</v>
      </c>
      <c r="L18" s="28">
        <v>0</v>
      </c>
      <c r="M18" s="29">
        <v>6.0368376959999998E-16</v>
      </c>
      <c r="N18" s="28">
        <v>0</v>
      </c>
      <c r="O18" s="28">
        <v>5.6</v>
      </c>
      <c r="P18" s="28">
        <v>0</v>
      </c>
      <c r="Q18" s="28">
        <v>0</v>
      </c>
      <c r="R18" s="4"/>
      <c r="S18" s="4"/>
    </row>
    <row r="19" spans="1:19" s="25" customFormat="1" ht="14">
      <c r="A19" s="1" t="s">
        <v>62</v>
      </c>
      <c r="B19" s="1" t="s">
        <v>25</v>
      </c>
      <c r="C19" s="28">
        <v>0.6</v>
      </c>
      <c r="D19" s="28">
        <v>4</v>
      </c>
      <c r="E19" s="28">
        <v>4</v>
      </c>
      <c r="F19" s="28">
        <v>19</v>
      </c>
      <c r="G19" s="28">
        <v>0</v>
      </c>
      <c r="H19" s="28">
        <v>0</v>
      </c>
      <c r="I19" s="28">
        <v>-14.0883509878</v>
      </c>
      <c r="J19" s="28">
        <v>0</v>
      </c>
      <c r="K19" s="28">
        <v>0</v>
      </c>
      <c r="L19" s="28">
        <v>0</v>
      </c>
      <c r="M19" s="29">
        <v>6.0368376959999998E-16</v>
      </c>
      <c r="N19" s="28">
        <v>0</v>
      </c>
      <c r="O19" s="28">
        <v>6.2</v>
      </c>
      <c r="P19" s="28">
        <v>0</v>
      </c>
      <c r="Q19" s="28">
        <v>0</v>
      </c>
      <c r="R19" s="4"/>
      <c r="S19" s="4"/>
    </row>
    <row r="20" spans="1:19" s="25" customFormat="1" ht="14">
      <c r="A20" s="1" t="s">
        <v>63</v>
      </c>
      <c r="B20" s="1" t="s">
        <v>25</v>
      </c>
      <c r="C20" s="28">
        <v>0.80500000000000005</v>
      </c>
      <c r="D20" s="28">
        <v>4</v>
      </c>
      <c r="E20" s="28">
        <v>4</v>
      </c>
      <c r="F20" s="28">
        <v>19</v>
      </c>
      <c r="G20" s="28">
        <v>0</v>
      </c>
      <c r="H20" s="28">
        <v>0</v>
      </c>
      <c r="I20" s="28">
        <v>6.21097049803</v>
      </c>
      <c r="J20" s="28">
        <v>0</v>
      </c>
      <c r="K20" s="28">
        <v>0</v>
      </c>
      <c r="L20" s="28">
        <v>0</v>
      </c>
      <c r="M20" s="29">
        <v>6.0368376959999998E-16</v>
      </c>
      <c r="N20" s="28">
        <v>0</v>
      </c>
      <c r="O20" s="28">
        <v>10.6625</v>
      </c>
      <c r="P20" s="28">
        <v>0</v>
      </c>
      <c r="Q20" s="28">
        <v>0</v>
      </c>
      <c r="R20" s="4"/>
      <c r="S20" s="4"/>
    </row>
    <row r="21" spans="1:19" s="25" customFormat="1" ht="14">
      <c r="A21" s="1" t="s">
        <v>63</v>
      </c>
      <c r="B21" s="1" t="s">
        <v>25</v>
      </c>
      <c r="C21" s="28">
        <v>0.80500000000000005</v>
      </c>
      <c r="D21" s="28">
        <v>4</v>
      </c>
      <c r="E21" s="28">
        <v>4</v>
      </c>
      <c r="F21" s="28">
        <v>19</v>
      </c>
      <c r="G21" s="28">
        <v>0</v>
      </c>
      <c r="H21" s="28">
        <v>0</v>
      </c>
      <c r="I21" s="28">
        <v>6.21097049803</v>
      </c>
      <c r="J21" s="28">
        <v>0</v>
      </c>
      <c r="K21" s="28">
        <v>0</v>
      </c>
      <c r="L21" s="28">
        <v>0</v>
      </c>
      <c r="M21" s="29">
        <v>6.0368376959999998E-16</v>
      </c>
      <c r="N21" s="28">
        <v>0</v>
      </c>
      <c r="O21" s="28">
        <v>11.467499999999999</v>
      </c>
      <c r="P21" s="28">
        <v>0</v>
      </c>
      <c r="Q21" s="28">
        <v>0</v>
      </c>
      <c r="R21" s="4"/>
      <c r="S21" s="4"/>
    </row>
    <row r="22" spans="1:19" s="25" customFormat="1" ht="14">
      <c r="A22" s="1" t="s">
        <v>64</v>
      </c>
      <c r="B22" s="1" t="s">
        <v>30</v>
      </c>
      <c r="C22" s="28">
        <v>3.23791741972</v>
      </c>
      <c r="D22" s="28">
        <v>4</v>
      </c>
      <c r="E22" s="28">
        <v>4</v>
      </c>
      <c r="F22" s="28">
        <v>19</v>
      </c>
      <c r="G22" s="28">
        <v>0</v>
      </c>
      <c r="H22" s="28">
        <v>0.52322725159399996</v>
      </c>
      <c r="I22" s="28">
        <v>0</v>
      </c>
      <c r="J22" s="28">
        <v>0</v>
      </c>
      <c r="K22" s="28">
        <v>0</v>
      </c>
      <c r="L22" s="28">
        <v>0</v>
      </c>
      <c r="M22" s="28">
        <v>-1.7130836060100001E-2</v>
      </c>
      <c r="N22" s="28">
        <v>0</v>
      </c>
      <c r="O22" s="28">
        <v>37.926878144900002</v>
      </c>
      <c r="P22" s="28">
        <v>-1.4108756155000001E-2</v>
      </c>
      <c r="Q22" s="28">
        <v>0</v>
      </c>
      <c r="R22" s="4"/>
      <c r="S22" s="4"/>
    </row>
    <row r="23" spans="1:19" s="25" customFormat="1" ht="14">
      <c r="A23" s="1" t="s">
        <v>65</v>
      </c>
      <c r="B23" s="1" t="s">
        <v>25</v>
      </c>
      <c r="C23" s="28">
        <v>0.3</v>
      </c>
      <c r="D23" s="28">
        <v>4</v>
      </c>
      <c r="E23" s="28">
        <v>4</v>
      </c>
      <c r="F23" s="28">
        <v>19</v>
      </c>
      <c r="G23" s="28">
        <v>0</v>
      </c>
      <c r="H23" s="28">
        <v>0</v>
      </c>
      <c r="I23" s="28">
        <v>-5.6104374527400003</v>
      </c>
      <c r="J23" s="28">
        <v>0</v>
      </c>
      <c r="K23" s="28">
        <v>0</v>
      </c>
      <c r="L23" s="28">
        <v>0</v>
      </c>
      <c r="M23" s="28">
        <v>-5.837766724E-2</v>
      </c>
      <c r="N23" s="28">
        <v>0</v>
      </c>
      <c r="O23" s="28">
        <v>39.995416015000004</v>
      </c>
      <c r="P23" s="28">
        <v>-2.8217512310000002E-2</v>
      </c>
      <c r="Q23" s="28">
        <v>0</v>
      </c>
      <c r="R23" s="4"/>
      <c r="S23" s="4"/>
    </row>
    <row r="24" spans="1:19" s="25" customFormat="1" ht="14">
      <c r="A24" s="1" t="s">
        <v>65</v>
      </c>
      <c r="B24" s="1" t="s">
        <v>25</v>
      </c>
      <c r="C24" s="28">
        <v>0.3</v>
      </c>
      <c r="D24" s="28">
        <v>4</v>
      </c>
      <c r="E24" s="28">
        <v>4</v>
      </c>
      <c r="F24" s="28">
        <v>19</v>
      </c>
      <c r="G24" s="28">
        <v>0</v>
      </c>
      <c r="H24" s="28">
        <v>0</v>
      </c>
      <c r="I24" s="28">
        <v>-5.6104374527400003</v>
      </c>
      <c r="J24" s="28">
        <v>0</v>
      </c>
      <c r="K24" s="28">
        <v>0</v>
      </c>
      <c r="L24" s="28">
        <v>0</v>
      </c>
      <c r="M24" s="28">
        <v>-6.6841797600000002E-2</v>
      </c>
      <c r="N24" s="28">
        <v>0</v>
      </c>
      <c r="O24" s="28">
        <v>40.29529659</v>
      </c>
      <c r="P24" s="28">
        <v>-2.8217512310000002E-2</v>
      </c>
      <c r="Q24" s="28">
        <v>0</v>
      </c>
      <c r="R24" s="4"/>
      <c r="S24" s="4"/>
    </row>
    <row r="25" spans="1:19" s="25" customFormat="1" ht="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25" customFormat="1" ht="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25" customFormat="1" ht="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25" customFormat="1" ht="14">
      <c r="A28" s="30" t="s">
        <v>66</v>
      </c>
      <c r="B28" s="31"/>
      <c r="C28" s="31"/>
      <c r="D28" s="31"/>
      <c r="E28" s="31"/>
      <c r="F28" s="31"/>
      <c r="G28" s="3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25" customFormat="1" ht="15.75" customHeight="1"/>
  </sheetData>
  <mergeCells count="2"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zoomScale="130" zoomScaleNormal="130" workbookViewId="0">
      <selection activeCell="C18" sqref="C18"/>
    </sheetView>
  </sheetViews>
  <sheetFormatPr baseColWidth="10" defaultColWidth="14.5" defaultRowHeight="15" customHeight="1"/>
  <cols>
    <col min="1" max="1" width="21.1640625" customWidth="1"/>
    <col min="2" max="2" width="12.5" customWidth="1"/>
    <col min="3" max="3" width="11.1640625" customWidth="1"/>
    <col min="4" max="4" width="10.6640625" customWidth="1"/>
    <col min="5" max="5" width="17.6640625" customWidth="1"/>
    <col min="6" max="6" width="13.6640625" customWidth="1"/>
    <col min="7" max="7" width="14.1640625" customWidth="1"/>
    <col min="8" max="8" width="14.5" customWidth="1"/>
    <col min="9" max="27" width="9.1640625" customWidth="1"/>
  </cols>
  <sheetData>
    <row r="1" spans="1:27" ht="12.75" customHeight="1">
      <c r="A1" s="13" t="s">
        <v>38</v>
      </c>
      <c r="B1" s="13" t="s">
        <v>39</v>
      </c>
      <c r="C1" s="13" t="s">
        <v>40</v>
      </c>
      <c r="D1" s="13" t="s">
        <v>41</v>
      </c>
      <c r="E1" s="13" t="s">
        <v>42</v>
      </c>
      <c r="F1" s="13" t="s">
        <v>52</v>
      </c>
      <c r="G1" s="13" t="s">
        <v>43</v>
      </c>
      <c r="H1" s="13" t="s">
        <v>44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12" t="s">
        <v>45</v>
      </c>
      <c r="B2" s="9">
        <v>1200</v>
      </c>
      <c r="C2" s="9">
        <v>0</v>
      </c>
      <c r="D2" s="9">
        <v>33500</v>
      </c>
      <c r="E2" s="9">
        <v>3.5000000000000003E-2</v>
      </c>
      <c r="F2" s="9">
        <v>600</v>
      </c>
      <c r="G2" s="9">
        <v>600</v>
      </c>
      <c r="H2" s="9">
        <v>0.3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2" t="s">
        <v>46</v>
      </c>
      <c r="B3" s="9">
        <v>756</v>
      </c>
      <c r="C3" s="9">
        <v>0</v>
      </c>
      <c r="D3" s="9">
        <v>26000</v>
      </c>
      <c r="E3" s="9">
        <v>3.5000000000000003E-2</v>
      </c>
      <c r="F3" s="9">
        <v>250</v>
      </c>
      <c r="G3" s="9">
        <v>200</v>
      </c>
      <c r="H3" s="9">
        <v>0.3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2" t="s">
        <v>47</v>
      </c>
      <c r="B4" s="9">
        <v>781.5</v>
      </c>
      <c r="C4" s="9">
        <v>0</v>
      </c>
      <c r="D4" s="9">
        <v>28000</v>
      </c>
      <c r="E4" s="9">
        <v>3.5000000000000003E-2</v>
      </c>
      <c r="F4" s="9">
        <v>250</v>
      </c>
      <c r="G4" s="9">
        <v>200</v>
      </c>
      <c r="H4" s="9">
        <v>0.3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2" t="s">
        <v>48</v>
      </c>
      <c r="B5" s="9">
        <v>460</v>
      </c>
      <c r="C5" s="9">
        <v>0</v>
      </c>
      <c r="D5" s="9">
        <v>32500</v>
      </c>
      <c r="E5" s="9">
        <v>4.4999999999999998E-2</v>
      </c>
      <c r="F5" s="9">
        <v>400</v>
      </c>
      <c r="G5" s="9">
        <v>350</v>
      </c>
      <c r="H5" s="9">
        <v>0.3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2" t="s">
        <v>49</v>
      </c>
      <c r="B6" s="9">
        <v>490</v>
      </c>
      <c r="C6" s="9">
        <v>0</v>
      </c>
      <c r="D6" s="9">
        <v>34500</v>
      </c>
      <c r="E6" s="9">
        <v>4.4999999999999998E-2</v>
      </c>
      <c r="F6" s="9">
        <v>400</v>
      </c>
      <c r="G6" s="9">
        <v>350</v>
      </c>
      <c r="H6" s="9">
        <v>0.3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2" t="s">
        <v>50</v>
      </c>
      <c r="B7" s="9">
        <v>1019.4</v>
      </c>
      <c r="C7" s="9">
        <v>0</v>
      </c>
      <c r="D7" s="9">
        <v>43000</v>
      </c>
      <c r="E7" s="9">
        <v>2.9000000000000001E-2</v>
      </c>
      <c r="F7" s="9">
        <v>100</v>
      </c>
      <c r="G7" s="9">
        <v>50</v>
      </c>
      <c r="H7" s="9">
        <v>0.3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2" t="s">
        <v>51</v>
      </c>
      <c r="B8" s="9">
        <v>1069.4000000000001</v>
      </c>
      <c r="C8" s="9">
        <v>0</v>
      </c>
      <c r="D8" s="9">
        <v>44500</v>
      </c>
      <c r="E8" s="9">
        <v>2.9000000000000001E-2</v>
      </c>
      <c r="F8" s="9">
        <v>100</v>
      </c>
      <c r="G8" s="9">
        <v>50</v>
      </c>
      <c r="H8" s="9">
        <v>0.3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9"/>
      <c r="B9" s="9"/>
      <c r="C9" s="9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9"/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9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9"/>
      <c r="B12" s="9"/>
      <c r="C12" s="9"/>
      <c r="D12" s="9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9"/>
      <c r="B13" s="9"/>
      <c r="C13" s="9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9"/>
      <c r="B14" s="9"/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9"/>
      <c r="B15" s="9"/>
      <c r="C15" s="9"/>
      <c r="D15" s="9"/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9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9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9"/>
      <c r="B18" s="9"/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9"/>
      <c r="B19" s="9"/>
      <c r="C19" s="9"/>
      <c r="D19" s="9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9"/>
      <c r="B20" s="9"/>
      <c r="C20" s="9"/>
      <c r="D20" s="9"/>
      <c r="E20" s="9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9"/>
      <c r="B21" s="9"/>
      <c r="C21" s="9"/>
      <c r="D21" s="9"/>
      <c r="E21" s="9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9"/>
      <c r="B22" s="9"/>
      <c r="C22" s="9"/>
      <c r="D22" s="9"/>
      <c r="E22" s="9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9"/>
      <c r="B23" s="9"/>
      <c r="C23" s="9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9"/>
      <c r="B24" s="9"/>
      <c r="C24" s="9"/>
      <c r="D24" s="9"/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9"/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9"/>
      <c r="B26" s="9"/>
      <c r="C26" s="9"/>
      <c r="D26" s="9"/>
      <c r="E26" s="9"/>
      <c r="F26" s="9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9"/>
      <c r="B27" s="9"/>
      <c r="C27" s="9"/>
      <c r="D27" s="9"/>
      <c r="E27" s="9"/>
      <c r="F27" s="9"/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9"/>
      <c r="B28" s="9"/>
      <c r="C28" s="9"/>
      <c r="D28" s="9"/>
      <c r="E28" s="9"/>
      <c r="F28" s="9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9"/>
      <c r="B29" s="9"/>
      <c r="C29" s="9"/>
      <c r="D29" s="9"/>
      <c r="E29" s="9"/>
      <c r="F29" s="9"/>
      <c r="G29" s="9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9"/>
      <c r="B30" s="9"/>
      <c r="C30" s="9"/>
      <c r="D30" s="9"/>
      <c r="E30" s="9"/>
      <c r="F30" s="9"/>
      <c r="G30" s="9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9"/>
      <c r="B31" s="9"/>
      <c r="C31" s="9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9"/>
      <c r="B32" s="9"/>
      <c r="C32" s="9"/>
      <c r="D32" s="9"/>
      <c r="E32" s="9"/>
      <c r="F32" s="9"/>
      <c r="G32" s="9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9"/>
      <c r="B33" s="9"/>
      <c r="C33" s="9"/>
      <c r="D33" s="9"/>
      <c r="E33" s="9"/>
      <c r="F33" s="9"/>
      <c r="G33" s="9"/>
      <c r="H33" s="9"/>
      <c r="I33" s="1"/>
      <c r="J33" s="1"/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9"/>
      <c r="B34" s="9"/>
      <c r="C34" s="9"/>
      <c r="D34" s="9"/>
      <c r="E34" s="9"/>
      <c r="F34" s="9"/>
      <c r="G34" s="9"/>
      <c r="H34" s="9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1"/>
      <c r="H82" s="1"/>
      <c r="I82" s="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1"/>
      <c r="H83" s="1"/>
      <c r="I83" s="1"/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1"/>
      <c r="H84" s="1"/>
      <c r="I84" s="1"/>
      <c r="J84" s="1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1"/>
      <c r="H85" s="1"/>
      <c r="I85" s="1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1"/>
      <c r="H86" s="1"/>
      <c r="I86" s="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1"/>
      <c r="H87" s="1"/>
      <c r="I87" s="1"/>
      <c r="J87" s="1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1"/>
      <c r="H88" s="1"/>
      <c r="I88" s="1"/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1"/>
      <c r="H89" s="1"/>
      <c r="I89" s="1"/>
      <c r="J89" s="1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1"/>
      <c r="H90" s="1"/>
      <c r="I90" s="1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1"/>
      <c r="H91" s="1"/>
      <c r="I91" s="1"/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1"/>
      <c r="H92" s="1"/>
      <c r="I92" s="11"/>
      <c r="J92" s="1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1"/>
      <c r="H93" s="1"/>
      <c r="I93" s="11"/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Magnet_Placement Hadron beam</vt:lpstr>
      <vt:lpstr>Magnet Placement Electron Beam</vt:lpstr>
      <vt:lpstr>FF_Detectors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</dc:creator>
  <cp:lastModifiedBy>Elke-Caroline Aschenauer</cp:lastModifiedBy>
  <dcterms:created xsi:type="dcterms:W3CDTF">2013-09-19T20:59:34Z</dcterms:created>
  <dcterms:modified xsi:type="dcterms:W3CDTF">2021-06-24T22:00:25Z</dcterms:modified>
</cp:coreProperties>
</file>