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220" windowHeight="7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<sst xmlns="http://schemas.openxmlformats.org/spreadsheetml/2006/main" count="144" uniqueCount="87">
  <si>
    <t>Project</t>
  </si>
  <si>
    <t>Timescale (Years)</t>
  </si>
  <si>
    <t>Institution</t>
  </si>
  <si>
    <t>Status (Complete/Funded/Future)</t>
  </si>
  <si>
    <t>CBETA</t>
  </si>
  <si>
    <t>BNL+Cornell</t>
  </si>
  <si>
    <t>Funded</t>
  </si>
  <si>
    <t>ATF-FFAG</t>
  </si>
  <si>
    <t>BNL</t>
  </si>
  <si>
    <t>Complete</t>
  </si>
  <si>
    <t>MERIT</t>
  </si>
  <si>
    <t>KURRI</t>
  </si>
  <si>
    <t>Machine type</t>
  </si>
  <si>
    <t>Spiral scaling</t>
  </si>
  <si>
    <t>RAL</t>
  </si>
  <si>
    <t>Future</t>
  </si>
  <si>
    <t>NIMROD3 proto</t>
  </si>
  <si>
    <t>Linear non-scaling</t>
  </si>
  <si>
    <t>Magnet tech</t>
  </si>
  <si>
    <t>Permanent</t>
  </si>
  <si>
    <t>Electromagnet</t>
  </si>
  <si>
    <t>Scaling</t>
  </si>
  <si>
    <t>ATF-VFFAG proto</t>
  </si>
  <si>
    <t>Vertical scaling</t>
  </si>
  <si>
    <t>35MeV radioisotope</t>
  </si>
  <si>
    <t>Non-linear non-scaling</t>
  </si>
  <si>
    <t>Harmonictron proto</t>
  </si>
  <si>
    <t>Vertical scaling w/harmonic number jump</t>
  </si>
  <si>
    <t>Microtron FFAG</t>
  </si>
  <si>
    <t>Superconducting</t>
  </si>
  <si>
    <t>Particle</t>
  </si>
  <si>
    <t>e</t>
  </si>
  <si>
    <t>p</t>
  </si>
  <si>
    <t>alpha+p</t>
  </si>
  <si>
    <t>C6+ + p</t>
  </si>
  <si>
    <t>Columbia U.</t>
  </si>
  <si>
    <t>MeV k.e. (per nucleon if appropriate)</t>
  </si>
  <si>
    <t>Application</t>
  </si>
  <si>
    <t>Model of ISIS upgrade</t>
  </si>
  <si>
    <t>demo of vffag</t>
  </si>
  <si>
    <t>demo of 4x momentum range</t>
  </si>
  <si>
    <t>Muon production</t>
  </si>
  <si>
    <t>demo of vffag+hnj and CW protons</t>
  </si>
  <si>
    <t>Radioisotopes</t>
  </si>
  <si>
    <t>Radiobiology</t>
  </si>
  <si>
    <t>Proton cancer therapy</t>
  </si>
  <si>
    <t>Dejan's gantry</t>
  </si>
  <si>
    <t>Commercial (US)</t>
  </si>
  <si>
    <t>DoE/BNL</t>
  </si>
  <si>
    <t>Ion therapy</t>
  </si>
  <si>
    <t>ADSR</t>
  </si>
  <si>
    <t>Cost ($M) very rough including labour but not lab overhead</t>
  </si>
  <si>
    <t>CBETA phase 2</t>
  </si>
  <si>
    <t>X-rays, electron expts.</t>
  </si>
  <si>
    <t>eRHIC model</t>
  </si>
  <si>
    <t>?</t>
  </si>
  <si>
    <t>ions</t>
  </si>
  <si>
    <t>Scaling or NLNS</t>
  </si>
  <si>
    <t>Universities(US)+NCI</t>
  </si>
  <si>
    <t>Ion cancer therapy</t>
  </si>
  <si>
    <t>NORMA</t>
  </si>
  <si>
    <t>Scaling racetrack</t>
  </si>
  <si>
    <t>Manchester U.</t>
  </si>
  <si>
    <t>Component development</t>
  </si>
  <si>
    <t>DF spiral magnet</t>
  </si>
  <si>
    <t>Funding likely</t>
  </si>
  <si>
    <t>NIMROD3</t>
  </si>
  <si>
    <t>Superconducting magnet for spiral scaling FFAG</t>
  </si>
  <si>
    <t>Kyoto U.+KEK+Toshiba</t>
  </si>
  <si>
    <t>Complete (but not published)</t>
  </si>
  <si>
    <t>BNL+Cornell+(Daresbury??)</t>
  </si>
  <si>
    <t>Cost categories</t>
  </si>
  <si>
    <t>Very small</t>
  </si>
  <si>
    <t>Small</t>
  </si>
  <si>
    <t>Medium</t>
  </si>
  <si>
    <t>Large</t>
  </si>
  <si>
    <t>over $10M</t>
  </si>
  <si>
    <t>up to $10M</t>
  </si>
  <si>
    <t>up to $1M</t>
  </si>
  <si>
    <t>Zero up to $100k</t>
  </si>
  <si>
    <t>Costs very roughly including labour but not lab overhead</t>
  </si>
  <si>
    <t>At least 2 commercial FFAG projects not included on this list</t>
  </si>
  <si>
    <t>Proton therapy and tomography</t>
  </si>
  <si>
    <t>Accelerator-driven subcritical reactor</t>
  </si>
  <si>
    <t>DOE/Electron Energy Corp.</t>
  </si>
  <si>
    <t xml:space="preserve">DOE Funded Fast Track </t>
  </si>
  <si>
    <t>eRHIC linac-ring option magnet prototype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</si>
</sst>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top"/>
    </xf>
    <xf numFmtId="0" fontId="17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0" bestFit="1" customWidth="1"/>
    <col min="2" max="2" width="7.28125" style="0" bestFit="1" customWidth="1"/>
    <col min="3" max="3" width="8.57421875" style="0" bestFit="1" customWidth="1"/>
    <col min="4" max="4" width="19.28125" style="0" customWidth="1"/>
    <col min="5" max="5" width="14.57421875" style="0" bestFit="1" customWidth="1"/>
    <col min="6" max="6" width="13.57421875" style="0" customWidth="1"/>
    <col min="7" max="7" width="15.28125" style="0" bestFit="1" customWidth="1"/>
  </cols>
  <sheetData>
    <row r="1" spans="1:14" s="1" customFormat="1" ht="15">
      <c r="A1" s="1" t="s">
        <v>0</v>
      </c>
      <c r="B1" s="1" t="s">
        <v>30</v>
      </c>
      <c r="C1" s="1" t="s">
        <v>36</v>
      </c>
      <c r="D1" s="1" t="s">
        <v>12</v>
      </c>
      <c r="E1" s="1" t="s">
        <v>18</v>
      </c>
      <c r="F1" s="1" t="s">
        <v>2</v>
      </c>
      <c r="G1" s="1" t="s">
        <v>1</v>
      </c>
      <c r="H1" s="1" t="s">
        <v>51</v>
      </c>
      <c r="I1" s="1" t="s">
        <v>3</v>
      </c>
      <c r="J1" s="1" t="s">
        <v>37</v>
      </c>
      <c r="N1" s="1" t="s">
        <v>71</v>
      </c>
    </row>
    <row r="2" spans="1:15" ht="15">
      <c r="A2" t="s">
        <v>7</v>
      </c>
      <c r="B2" t="s">
        <v>31</v>
      </c>
      <c r="C2" t="str">
        <f>"18-70"</f>
        <v>18-70</v>
      </c>
      <c r="D2" t="s">
        <v>17</v>
      </c>
      <c r="E2" t="s">
        <v>19</v>
      </c>
      <c r="F2" t="s">
        <v>8</v>
      </c>
      <c r="H2" t="s">
        <v>72</v>
      </c>
      <c r="I2" t="s">
        <v>9</v>
      </c>
      <c r="J2" t="s">
        <v>40</v>
      </c>
      <c r="N2" t="s">
        <v>72</v>
      </c>
      <c r="O2" t="s">
        <v>79</v>
      </c>
    </row>
    <row r="3" spans="1:15" ht="15">
      <c r="A3" t="s">
        <v>10</v>
      </c>
      <c r="B3" t="s">
        <v>32</v>
      </c>
      <c r="C3" s="3" t="str">
        <f>"10-12"</f>
        <v>10-12</v>
      </c>
      <c r="D3" t="s">
        <v>21</v>
      </c>
      <c r="E3" t="s">
        <v>20</v>
      </c>
      <c r="F3" t="s">
        <v>11</v>
      </c>
      <c r="G3">
        <v>0.5</v>
      </c>
      <c r="H3" t="s">
        <v>74</v>
      </c>
      <c r="I3" t="s">
        <v>6</v>
      </c>
      <c r="J3" t="s">
        <v>41</v>
      </c>
      <c r="N3" t="s">
        <v>73</v>
      </c>
      <c r="O3" t="s">
        <v>78</v>
      </c>
    </row>
    <row r="4" spans="1:15" ht="15">
      <c r="A4" t="s">
        <v>24</v>
      </c>
      <c r="B4" t="s">
        <v>33</v>
      </c>
      <c r="C4" t="str">
        <f>"0.05-35"</f>
        <v>0.05-35</v>
      </c>
      <c r="D4" t="s">
        <v>25</v>
      </c>
      <c r="E4" t="s">
        <v>20</v>
      </c>
      <c r="F4" t="s">
        <v>47</v>
      </c>
      <c r="G4">
        <v>2</v>
      </c>
      <c r="H4" t="s">
        <v>74</v>
      </c>
      <c r="I4" t="s">
        <v>6</v>
      </c>
      <c r="J4" t="s">
        <v>43</v>
      </c>
      <c r="N4" t="s">
        <v>74</v>
      </c>
      <c r="O4" t="s">
        <v>77</v>
      </c>
    </row>
    <row r="5" spans="1:15" ht="15">
      <c r="A5" t="s">
        <v>4</v>
      </c>
      <c r="B5" t="s">
        <v>31</v>
      </c>
      <c r="C5" t="str">
        <f>"42-150"</f>
        <v>42-150</v>
      </c>
      <c r="D5" t="s">
        <v>17</v>
      </c>
      <c r="E5" t="s">
        <v>19</v>
      </c>
      <c r="F5" t="s">
        <v>5</v>
      </c>
      <c r="G5">
        <v>3</v>
      </c>
      <c r="H5" t="s">
        <v>75</v>
      </c>
      <c r="I5" t="s">
        <v>6</v>
      </c>
      <c r="J5" t="s">
        <v>54</v>
      </c>
      <c r="N5" t="s">
        <v>75</v>
      </c>
      <c r="O5" t="s">
        <v>76</v>
      </c>
    </row>
    <row r="6" spans="1:14" ht="15">
      <c r="A6" t="s">
        <v>22</v>
      </c>
      <c r="B6" t="s">
        <v>31</v>
      </c>
      <c r="C6" t="str">
        <f>"18-70?"</f>
        <v>18-70?</v>
      </c>
      <c r="D6" t="s">
        <v>23</v>
      </c>
      <c r="E6" t="s">
        <v>19</v>
      </c>
      <c r="F6" t="s">
        <v>8</v>
      </c>
      <c r="G6">
        <v>1</v>
      </c>
      <c r="H6" t="s">
        <v>72</v>
      </c>
      <c r="I6" t="s">
        <v>15</v>
      </c>
      <c r="J6" t="s">
        <v>39</v>
      </c>
      <c r="N6" s="2" t="s">
        <v>80</v>
      </c>
    </row>
    <row r="7" spans="1:10" ht="15">
      <c r="A7" t="s">
        <v>26</v>
      </c>
      <c r="B7" t="s">
        <v>31</v>
      </c>
      <c r="C7" t="str">
        <f>"0.02-0.1"</f>
        <v>0.02-0.1</v>
      </c>
      <c r="D7" t="s">
        <v>27</v>
      </c>
      <c r="E7" t="s">
        <v>20</v>
      </c>
      <c r="F7" t="s">
        <v>11</v>
      </c>
      <c r="G7">
        <v>1</v>
      </c>
      <c r="H7" t="s">
        <v>72</v>
      </c>
      <c r="I7" t="s">
        <v>15</v>
      </c>
      <c r="J7" t="s">
        <v>42</v>
      </c>
    </row>
    <row r="8" spans="1:10" ht="15">
      <c r="A8" t="s">
        <v>46</v>
      </c>
      <c r="B8" t="s">
        <v>32</v>
      </c>
      <c r="C8" t="str">
        <f>"30-250"</f>
        <v>30-250</v>
      </c>
      <c r="D8" s="2" t="s">
        <v>17</v>
      </c>
      <c r="E8" t="s">
        <v>19</v>
      </c>
      <c r="F8" t="s">
        <v>48</v>
      </c>
      <c r="G8">
        <v>2</v>
      </c>
      <c r="H8" t="s">
        <v>73</v>
      </c>
      <c r="I8" t="s">
        <v>15</v>
      </c>
      <c r="J8" t="s">
        <v>45</v>
      </c>
    </row>
    <row r="9" spans="1:10" ht="15">
      <c r="A9" t="s">
        <v>49</v>
      </c>
      <c r="B9" t="s">
        <v>56</v>
      </c>
      <c r="C9" t="str">
        <f>"250-400"</f>
        <v>250-400</v>
      </c>
      <c r="D9" t="s">
        <v>57</v>
      </c>
      <c r="E9" t="s">
        <v>55</v>
      </c>
      <c r="F9" t="s">
        <v>58</v>
      </c>
      <c r="G9">
        <v>5</v>
      </c>
      <c r="H9" t="s">
        <v>55</v>
      </c>
      <c r="I9" t="s">
        <v>15</v>
      </c>
      <c r="J9" t="s">
        <v>59</v>
      </c>
    </row>
    <row r="10" spans="1:10" ht="15">
      <c r="A10" t="s">
        <v>28</v>
      </c>
      <c r="B10" t="s">
        <v>34</v>
      </c>
      <c r="C10" t="str">
        <f>"6-60"</f>
        <v>6-60</v>
      </c>
      <c r="D10" t="s">
        <v>25</v>
      </c>
      <c r="E10" t="s">
        <v>29</v>
      </c>
      <c r="F10" t="s">
        <v>35</v>
      </c>
      <c r="G10">
        <v>5</v>
      </c>
      <c r="H10" t="s">
        <v>74</v>
      </c>
      <c r="I10" t="s">
        <v>15</v>
      </c>
      <c r="J10" t="s">
        <v>44</v>
      </c>
    </row>
    <row r="11" spans="1:10" ht="15">
      <c r="A11" t="s">
        <v>50</v>
      </c>
      <c r="B11" t="s">
        <v>32</v>
      </c>
      <c r="C11" t="str">
        <f>"400"</f>
        <v>400</v>
      </c>
      <c r="D11" s="2" t="s">
        <v>21</v>
      </c>
      <c r="E11" t="s">
        <v>20</v>
      </c>
      <c r="F11" t="s">
        <v>11</v>
      </c>
      <c r="G11">
        <v>5</v>
      </c>
      <c r="H11" t="s">
        <v>74</v>
      </c>
      <c r="I11" t="s">
        <v>15</v>
      </c>
      <c r="J11" t="s">
        <v>83</v>
      </c>
    </row>
    <row r="12" spans="1:10" ht="15">
      <c r="A12" t="s">
        <v>52</v>
      </c>
      <c r="B12" t="s">
        <v>31</v>
      </c>
      <c r="C12" t="str">
        <f>"&gt;=150"</f>
        <v>&gt;=150</v>
      </c>
      <c r="D12" t="s">
        <v>17</v>
      </c>
      <c r="E12" t="s">
        <v>19</v>
      </c>
      <c r="F12" t="s">
        <v>70</v>
      </c>
      <c r="G12">
        <v>6</v>
      </c>
      <c r="H12" t="s">
        <v>75</v>
      </c>
      <c r="I12" t="s">
        <v>15</v>
      </c>
      <c r="J12" t="s">
        <v>53</v>
      </c>
    </row>
    <row r="13" spans="1:10" ht="15">
      <c r="A13" t="s">
        <v>16</v>
      </c>
      <c r="B13" t="s">
        <v>32</v>
      </c>
      <c r="C13" t="str">
        <f>"3-40"</f>
        <v>3-40</v>
      </c>
      <c r="D13" t="s">
        <v>13</v>
      </c>
      <c r="E13" t="s">
        <v>20</v>
      </c>
      <c r="F13" t="s">
        <v>14</v>
      </c>
      <c r="G13">
        <v>10</v>
      </c>
      <c r="H13" t="s">
        <v>75</v>
      </c>
      <c r="I13" t="s">
        <v>15</v>
      </c>
      <c r="J13" t="s">
        <v>38</v>
      </c>
    </row>
    <row r="14" spans="1:10" ht="15">
      <c r="A14" t="s">
        <v>60</v>
      </c>
      <c r="B14" t="s">
        <v>32</v>
      </c>
      <c r="C14" t="str">
        <f>"30-350"</f>
        <v>30-350</v>
      </c>
      <c r="D14" s="2" t="s">
        <v>61</v>
      </c>
      <c r="E14" t="s">
        <v>20</v>
      </c>
      <c r="F14" t="s">
        <v>62</v>
      </c>
      <c r="G14" t="s">
        <v>55</v>
      </c>
      <c r="H14" t="s">
        <v>55</v>
      </c>
      <c r="I14" t="s">
        <v>15</v>
      </c>
      <c r="J14" t="s">
        <v>82</v>
      </c>
    </row>
    <row r="15" ht="15">
      <c r="D15" s="2"/>
    </row>
    <row r="16" spans="1:4" ht="15">
      <c r="A16" t="s">
        <v>81</v>
      </c>
      <c r="D16" s="2"/>
    </row>
    <row r="18" spans="1:10" ht="15">
      <c r="A18" s="1" t="s">
        <v>63</v>
      </c>
      <c r="F18" s="1" t="s">
        <v>2</v>
      </c>
      <c r="I18" s="1" t="s">
        <v>3</v>
      </c>
      <c r="J18" s="1" t="s">
        <v>37</v>
      </c>
    </row>
    <row r="19" spans="1:10" ht="15">
      <c r="A19" t="s">
        <v>64</v>
      </c>
      <c r="F19" t="s">
        <v>14</v>
      </c>
      <c r="I19" t="s">
        <v>65</v>
      </c>
      <c r="J19" t="s">
        <v>66</v>
      </c>
    </row>
    <row r="20" spans="1:9" ht="15">
      <c r="A20" t="s">
        <v>67</v>
      </c>
      <c r="F20" t="s">
        <v>68</v>
      </c>
      <c r="I20" t="s">
        <v>69</v>
      </c>
    </row>
    <row r="21" spans="1:10" s="6" customFormat="1" ht="15">
      <c r="A21" s="4" t="s">
        <v>86</v>
      </c>
      <c r="B21" s="4" t="s">
        <v>31</v>
      </c>
      <c r="C21" s="4" t="str">
        <f>"1300-21200"</f>
        <v>1300-21200</v>
      </c>
      <c r="D21" s="4" t="s">
        <v>17</v>
      </c>
      <c r="E21" s="4" t="s">
        <v>19</v>
      </c>
      <c r="F21" s="4" t="s">
        <v>84</v>
      </c>
      <c r="G21" s="4">
        <v>3</v>
      </c>
      <c r="H21" s="5"/>
      <c r="I21" s="4" t="s">
        <v>85</v>
      </c>
      <c r="J21" s="4" t="s">
        <v>54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Presenter</dc:creator>
  <cp:keywords/>
  <dc:description/>
  <cp:lastModifiedBy>Stephen Brooks</cp:lastModifiedBy>
  <dcterms:created xsi:type="dcterms:W3CDTF">2017-09-11T17:09:44Z</dcterms:created>
  <dcterms:modified xsi:type="dcterms:W3CDTF">2017-09-14T15:27:52Z</dcterms:modified>
  <cp:category/>
  <cp:version/>
  <cp:contentType/>
  <cp:contentStatus/>
</cp:coreProperties>
</file>