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bzwKXvDEoAgclLwBbE0XSNV8R308GvTVCFyU9bg1VQ="/>
    </ext>
  </extLst>
</workbook>
</file>

<file path=xl/sharedStrings.xml><?xml version="1.0" encoding="utf-8"?>
<sst xmlns="http://schemas.openxmlformats.org/spreadsheetml/2006/main" count="42" uniqueCount="20">
  <si>
    <t>Approximate route lengths for IB services through the "cone" region</t>
  </si>
  <si>
    <t>Joe Silber (LBNL), 2026-02-24</t>
  </si>
  <si>
    <t>For reference, here is a tabulation of approx service route lengths from the inner barrel layers to the outside diameter. These are drawn in a plane that intersects the Z axis (i.e. no spiraling etc).</t>
  </si>
  <si>
    <t>Case 1: SIBs at point "I"</t>
  </si>
  <si>
    <t>L0</t>
  </si>
  <si>
    <t>L1</t>
  </si>
  <si>
    <t>L2</t>
  </si>
  <si>
    <t>A-B</t>
  </si>
  <si>
    <t>mm</t>
  </si>
  <si>
    <t>B-C</t>
  </si>
  <si>
    <t>C-I</t>
  </si>
  <si>
    <t>TOTAL FPC LENGTH</t>
  </si>
  <si>
    <t>cm</t>
  </si>
  <si>
    <t>Case 2: SIBs at point "E", SCBs at point "I"</t>
  </si>
  <si>
    <t>C-E</t>
  </si>
  <si>
    <t>ANY LAYER</t>
  </si>
  <si>
    <t>F-G</t>
  </si>
  <si>
    <t>G-H</t>
  </si>
  <si>
    <t>H-I</t>
  </si>
  <si>
    <t>TOTAL SIB-SCB LENGTH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</si>
</sst>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sz val="16.0"/>
      <color rgb="FF0000FF"/>
      <name val="Calibri"/>
      <scheme val="minor"/>
    </font>
    <font>
      <i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2" fontId="2" numFmtId="0" xfId="0" applyFill="1" applyFont="1"/>
    <xf borderId="0" fillId="0" fontId="2" numFmtId="0" xfId="0" applyFont="1"/>
    <xf borderId="0" fillId="2" fontId="1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4</xdr:row>
      <xdr:rowOff>95250</xdr:rowOff>
    </xdr:from>
    <xdr:ext cx="6505575" cy="7572375"/>
    <xdr:grpSp>
      <xdr:nvGrpSpPr>
        <xdr:cNvPr id="2" name="Shape 2" title="Drawing"/>
        <xdr:cNvGrpSpPr/>
      </xdr:nvGrpSpPr>
      <xdr:grpSpPr>
        <a:xfrm>
          <a:off x="152400" y="152400"/>
          <a:ext cx="6809752" cy="7924799"/>
          <a:chOff x="152400" y="152400"/>
          <a:chExt cx="6809752" cy="7924799"/>
        </a:xfrm>
      </xdr:grpSpPr>
      <xdr:pic>
        <xdr:nvPicPr>
          <xdr:cNvPr id="3" name="Shape 3"/>
          <xdr:cNvPicPr preferRelativeResize="0"/>
        </xdr:nvPicPr>
        <xdr:blipFill>
          <a:blip r:embed="rId1">
            <a:alphaModFix/>
          </a:blip>
          <a:stretch>
            <a:fillRect/>
          </a:stretch>
        </xdr:blipFill>
        <xdr:spPr>
          <a:xfrm>
            <a:off x="152400" y="152400"/>
            <a:ext cx="6809752" cy="7924799"/>
          </a:xfrm>
          <a:prstGeom prst="rect">
            <a:avLst/>
          </a:prstGeom>
          <a:noFill/>
          <a:ln>
            <a:noFill/>
          </a:ln>
        </xdr:spPr>
      </xdr:pic>
      <xdr:sp>
        <xdr:nvSpPr>
          <xdr:cNvPr id="4" name="Shape 4"/>
          <xdr:cNvSpPr txBox="1"/>
        </xdr:nvSpPr>
        <xdr:spPr>
          <a:xfrm>
            <a:off x="2656950" y="6826500"/>
            <a:ext cx="6768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A</a:t>
            </a:r>
            <a:r>
              <a:rPr b="1" lang="en-US" sz="1800">
                <a:solidFill>
                  <a:srgbClr val="FF0000"/>
                </a:solidFill>
              </a:rPr>
              <a:t>0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5" name="Shape 5"/>
          <xdr:cNvSpPr txBox="1"/>
        </xdr:nvSpPr>
        <xdr:spPr>
          <a:xfrm>
            <a:off x="2378325" y="6587675"/>
            <a:ext cx="497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A</a:t>
            </a:r>
            <a:r>
              <a:rPr b="1" lang="en-US" sz="1800">
                <a:solidFill>
                  <a:srgbClr val="FF0000"/>
                </a:solidFill>
              </a:rPr>
              <a:t>1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6" name="Shape 6"/>
          <xdr:cNvSpPr txBox="1"/>
        </xdr:nvSpPr>
        <xdr:spPr>
          <a:xfrm>
            <a:off x="2069700" y="5731875"/>
            <a:ext cx="497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A2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7" name="Shape 7"/>
          <xdr:cNvSpPr txBox="1"/>
        </xdr:nvSpPr>
        <xdr:spPr>
          <a:xfrm>
            <a:off x="3383250" y="5124875"/>
            <a:ext cx="497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B</a:t>
            </a:r>
            <a:r>
              <a:rPr b="1" lang="en-US" sz="1800">
                <a:solidFill>
                  <a:srgbClr val="FF0000"/>
                </a:solidFill>
              </a:rPr>
              <a:t>2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8" name="Shape 8"/>
          <xdr:cNvSpPr txBox="1"/>
        </xdr:nvSpPr>
        <xdr:spPr>
          <a:xfrm>
            <a:off x="3383250" y="6364800"/>
            <a:ext cx="497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B1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9" name="Shape 9"/>
          <xdr:cNvSpPr txBox="1"/>
        </xdr:nvSpPr>
        <xdr:spPr>
          <a:xfrm>
            <a:off x="3383250" y="6673300"/>
            <a:ext cx="497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B0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10" name="Shape 10"/>
          <xdr:cNvSpPr txBox="1"/>
        </xdr:nvSpPr>
        <xdr:spPr>
          <a:xfrm>
            <a:off x="3014850" y="4234200"/>
            <a:ext cx="368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C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11" name="Shape 11"/>
          <xdr:cNvSpPr txBox="1"/>
        </xdr:nvSpPr>
        <xdr:spPr>
          <a:xfrm>
            <a:off x="3601975" y="4323750"/>
            <a:ext cx="368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D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12" name="Shape 12"/>
          <xdr:cNvSpPr txBox="1"/>
        </xdr:nvSpPr>
        <xdr:spPr>
          <a:xfrm>
            <a:off x="3810947" y="4065044"/>
            <a:ext cx="368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E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13" name="Shape 13"/>
          <xdr:cNvSpPr txBox="1"/>
        </xdr:nvSpPr>
        <xdr:spPr>
          <a:xfrm>
            <a:off x="4766264" y="2851005"/>
            <a:ext cx="368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F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14" name="Shape 14"/>
          <xdr:cNvSpPr txBox="1"/>
        </xdr:nvSpPr>
        <xdr:spPr>
          <a:xfrm>
            <a:off x="5661864" y="2323605"/>
            <a:ext cx="368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G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15" name="Shape 15"/>
          <xdr:cNvSpPr txBox="1"/>
        </xdr:nvSpPr>
        <xdr:spPr>
          <a:xfrm>
            <a:off x="5302189" y="870730"/>
            <a:ext cx="368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H</a:t>
            </a:r>
            <a:endParaRPr b="1" sz="1800">
              <a:solidFill>
                <a:srgbClr val="FF0000"/>
              </a:solidFill>
            </a:endParaRPr>
          </a:p>
        </xdr:txBody>
      </xdr:sp>
      <xdr:sp>
        <xdr:nvSpPr>
          <xdr:cNvPr id="16" name="Shape 16"/>
          <xdr:cNvSpPr txBox="1"/>
        </xdr:nvSpPr>
        <xdr:spPr>
          <a:xfrm>
            <a:off x="5949014" y="870730"/>
            <a:ext cx="368400" cy="4617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800">
                <a:solidFill>
                  <a:srgbClr val="FF0000"/>
                </a:solidFill>
              </a:rPr>
              <a:t>I</a:t>
            </a:r>
            <a:endParaRPr b="1" sz="1800">
              <a:solidFill>
                <a:srgbClr val="FF0000"/>
              </a:solidFill>
            </a:endParaRPr>
          </a:p>
        </xdr:txBody>
      </xdr: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71"/>
    <col customWidth="1" min="2" max="26" width="8.7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5">
      <c r="A5" s="3" t="s">
        <v>3</v>
      </c>
    </row>
    <row r="6">
      <c r="B6" s="1" t="s">
        <v>4</v>
      </c>
      <c r="C6" s="1" t="s">
        <v>5</v>
      </c>
      <c r="D6" s="1" t="s">
        <v>6</v>
      </c>
    </row>
    <row r="7">
      <c r="A7" s="1" t="s">
        <v>7</v>
      </c>
      <c r="B7" s="2">
        <v>27.03</v>
      </c>
      <c r="C7" s="2">
        <v>41.71</v>
      </c>
      <c r="D7" s="2">
        <v>77.44</v>
      </c>
      <c r="E7" s="4" t="s">
        <v>8</v>
      </c>
    </row>
    <row r="8">
      <c r="A8" s="1" t="s">
        <v>9</v>
      </c>
      <c r="B8" s="5">
        <f>18.56+C8+D8</f>
        <v>287.27</v>
      </c>
      <c r="C8" s="5">
        <f>106.41+D8</f>
        <v>187.56</v>
      </c>
      <c r="D8" s="2">
        <v>81.15</v>
      </c>
      <c r="E8" s="4" t="s">
        <v>8</v>
      </c>
    </row>
    <row r="9">
      <c r="A9" s="1" t="s">
        <v>10</v>
      </c>
      <c r="B9" s="6">
        <f>24.49+20+139.34+70+118.1+20</f>
        <v>391.93</v>
      </c>
      <c r="C9" s="5">
        <f t="shared" ref="C9:D9" si="1">B9</f>
        <v>391.93</v>
      </c>
      <c r="D9" s="5">
        <f t="shared" si="1"/>
        <v>391.93</v>
      </c>
      <c r="E9" s="4" t="s">
        <v>8</v>
      </c>
    </row>
    <row r="10">
      <c r="A10" s="1" t="s">
        <v>11</v>
      </c>
      <c r="B10" s="7">
        <f t="shared" ref="B10:D10" si="2">SUM(B7:B9)</f>
        <v>706.23</v>
      </c>
      <c r="C10" s="7">
        <f t="shared" si="2"/>
        <v>621.2</v>
      </c>
      <c r="D10" s="7">
        <f t="shared" si="2"/>
        <v>550.52</v>
      </c>
      <c r="E10" s="4" t="s">
        <v>8</v>
      </c>
    </row>
    <row r="11">
      <c r="A11" s="1" t="s">
        <v>11</v>
      </c>
      <c r="B11" s="7">
        <f t="shared" ref="B11:D11" si="3">B10/10</f>
        <v>70.623</v>
      </c>
      <c r="C11" s="7">
        <f t="shared" si="3"/>
        <v>62.12</v>
      </c>
      <c r="D11" s="7">
        <f t="shared" si="3"/>
        <v>55.052</v>
      </c>
      <c r="E11" s="4" t="s">
        <v>12</v>
      </c>
    </row>
    <row r="14">
      <c r="A14" s="3" t="s">
        <v>13</v>
      </c>
    </row>
    <row r="15">
      <c r="B15" s="1" t="s">
        <v>4</v>
      </c>
      <c r="C15" s="1" t="s">
        <v>5</v>
      </c>
      <c r="D15" s="1" t="s">
        <v>6</v>
      </c>
    </row>
    <row r="16">
      <c r="A16" s="1" t="s">
        <v>7</v>
      </c>
      <c r="B16" s="2">
        <v>27.03</v>
      </c>
      <c r="C16" s="2">
        <v>41.71</v>
      </c>
      <c r="D16" s="2">
        <v>77.44</v>
      </c>
      <c r="E16" s="4" t="s">
        <v>8</v>
      </c>
    </row>
    <row r="17">
      <c r="A17" s="1" t="s">
        <v>9</v>
      </c>
      <c r="B17" s="5">
        <f>18.56+C17+D17</f>
        <v>287.27</v>
      </c>
      <c r="C17" s="5">
        <f>106.41+D17</f>
        <v>187.56</v>
      </c>
      <c r="D17" s="2">
        <v>81.15</v>
      </c>
      <c r="E17" s="4" t="s">
        <v>8</v>
      </c>
    </row>
    <row r="18">
      <c r="A18" s="1" t="s">
        <v>14</v>
      </c>
      <c r="B18" s="6">
        <f>24.49+20</f>
        <v>44.49</v>
      </c>
      <c r="C18" s="5">
        <f t="shared" ref="C18:D18" si="4">B18</f>
        <v>44.49</v>
      </c>
      <c r="D18" s="5">
        <f t="shared" si="4"/>
        <v>44.49</v>
      </c>
      <c r="E18" s="4" t="s">
        <v>8</v>
      </c>
    </row>
    <row r="19">
      <c r="A19" s="1" t="s">
        <v>11</v>
      </c>
      <c r="B19" s="7">
        <f t="shared" ref="B19:D19" si="5">SUM(B16:B18)</f>
        <v>358.79</v>
      </c>
      <c r="C19" s="7">
        <f t="shared" si="5"/>
        <v>273.76</v>
      </c>
      <c r="D19" s="7">
        <f t="shared" si="5"/>
        <v>203.08</v>
      </c>
      <c r="E19" s="4" t="s">
        <v>8</v>
      </c>
    </row>
    <row r="20" ht="15.75" customHeight="1">
      <c r="A20" s="1" t="s">
        <v>11</v>
      </c>
      <c r="B20" s="7">
        <f t="shared" ref="B20:D20" si="6">B19/10</f>
        <v>35.879</v>
      </c>
      <c r="C20" s="7">
        <f t="shared" si="6"/>
        <v>27.376</v>
      </c>
      <c r="D20" s="7">
        <f t="shared" si="6"/>
        <v>20.308</v>
      </c>
      <c r="E20" s="4" t="s">
        <v>12</v>
      </c>
    </row>
    <row r="21" ht="15.75" customHeight="1"/>
    <row r="22" ht="15.75" customHeight="1">
      <c r="A22" s="1"/>
      <c r="B22" s="1" t="s">
        <v>15</v>
      </c>
    </row>
    <row r="23" ht="15.75" customHeight="1">
      <c r="A23" s="1" t="s">
        <v>16</v>
      </c>
      <c r="B23" s="2">
        <v>70.0</v>
      </c>
      <c r="C23" s="4" t="s">
        <v>8</v>
      </c>
    </row>
    <row r="24" ht="15.75" customHeight="1">
      <c r="A24" s="1" t="s">
        <v>17</v>
      </c>
      <c r="B24" s="2">
        <v>118.1</v>
      </c>
      <c r="C24" s="4" t="s">
        <v>8</v>
      </c>
    </row>
    <row r="25" ht="15.75" customHeight="1">
      <c r="A25" s="1" t="s">
        <v>18</v>
      </c>
      <c r="B25" s="2">
        <v>20.0</v>
      </c>
      <c r="C25" s="4" t="s">
        <v>8</v>
      </c>
    </row>
    <row r="26" ht="15.75" customHeight="1">
      <c r="A26" s="1" t="s">
        <v>19</v>
      </c>
      <c r="B26" s="7">
        <f>SUM(B23:B25)</f>
        <v>208.1</v>
      </c>
      <c r="C26" s="4" t="s">
        <v>8</v>
      </c>
    </row>
    <row r="27" ht="15.75" customHeight="1">
      <c r="A27" s="1" t="s">
        <v>19</v>
      </c>
      <c r="B27" s="7">
        <f>B26/10</f>
        <v>20.81</v>
      </c>
      <c r="C27" s="4" t="s">
        <v>12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2026-02-18T21:42:27Z</dcterms:created>
  <dc:creator>Joseph Harry Silber</dc:creator>
</cp:coreProperties>
</file>