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425"/>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5FFD33A3-3D8A-4A69-A44F-42C373295B18}" xr6:coauthVersionLast="43" xr6:coauthVersionMax="43" xr10:uidLastSave="{00000000-0000-0000-0000-000000000000}"/>
  <bookViews>
    <workbookView xWindow="-108" yWindow="-108" windowWidth="23256" windowHeight="12576" tabRatio="786" firstSheet="1" activeTab="6" xr2:uid="{00000000-000D-0000-FFFF-FFFF00000000}"/>
  </bookViews>
  <sheets>
    <sheet name="Nav" sheetId="7" r:id="rId1"/>
    <sheet name="DAQ Design Summary" sheetId="8" r:id="rId2"/>
    <sheet name="DAQ Prototype Summary" sheetId="9" r:id="rId3"/>
    <sheet name="DAQ Production Summary" sheetId="10" r:id="rId4"/>
    <sheet name="1.6.1.1 DAQ Design" sheetId="3" r:id="rId5"/>
    <sheet name="1.6.1.2 DAQ Prototype" sheetId="12" r:id="rId6"/>
    <sheet name="1.6.1.3 DAQ Production" sheetId="17" r:id="rId7"/>
    <sheet name="Quotes_1.6.1.2" sheetId="15" r:id="rId8"/>
    <sheet name="Quotes_1.6.1.3" sheetId="16" r:id="rId9"/>
    <sheet name="DAQ JSEB-2 Board" sheetId="14" r:id="rId10"/>
  </sheets>
  <definedNames>
    <definedName name="n" localSheetId="6">'1.6.1.3 DAQ Production'!#REF!</definedName>
    <definedName name="n_1" localSheetId="6">'1.6.1.3 DAQ Production'!$A$3:$K$45</definedName>
  </definedName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J79" i="10" l="1"/>
  <c r="H47" i="17" l="1"/>
  <c r="H17" i="17"/>
  <c r="K47" i="17"/>
  <c r="D47" i="17"/>
  <c r="G30" i="12"/>
  <c r="F30" i="12"/>
  <c r="G23" i="12"/>
  <c r="G28" i="12"/>
  <c r="G7" i="12"/>
  <c r="G24" i="3"/>
  <c r="F24" i="3"/>
  <c r="H39" i="17" l="1"/>
  <c r="H38" i="17"/>
  <c r="H37" i="17"/>
  <c r="H36" i="17"/>
  <c r="H41" i="17" l="1"/>
  <c r="H40" i="17"/>
  <c r="H35" i="17"/>
  <c r="H32" i="17"/>
  <c r="H31" i="17" s="1"/>
  <c r="H28" i="17"/>
  <c r="H27" i="17" s="1"/>
  <c r="H25" i="17"/>
  <c r="H24" i="17" s="1"/>
  <c r="H13" i="17"/>
  <c r="H12" i="17" s="1"/>
  <c r="H9" i="17"/>
  <c r="F8" i="17"/>
  <c r="H8" i="17" s="1"/>
  <c r="H7" i="17"/>
  <c r="H6" i="17"/>
  <c r="H34" i="17" l="1"/>
  <c r="H5" i="17"/>
  <c r="G26" i="12" l="1"/>
  <c r="G21" i="12"/>
  <c r="G19" i="12"/>
  <c r="G17" i="12"/>
  <c r="G15" i="12"/>
  <c r="G13" i="12"/>
  <c r="G22" i="3"/>
  <c r="G20" i="3"/>
  <c r="G18" i="3"/>
  <c r="G14" i="3"/>
  <c r="G16" i="3"/>
  <c r="G5" i="14" l="1"/>
  <c r="G6" i="14"/>
  <c r="G7" i="14"/>
  <c r="G8" i="14"/>
  <c r="G9" i="14"/>
  <c r="G10" i="14"/>
  <c r="G12" i="14"/>
  <c r="G13" i="14"/>
  <c r="G14" i="14"/>
  <c r="G15" i="14"/>
  <c r="G16" i="14"/>
  <c r="G17" i="14"/>
  <c r="G18" i="14"/>
  <c r="G19" i="14"/>
  <c r="G20" i="14"/>
  <c r="G21" i="14"/>
  <c r="G22" i="14"/>
  <c r="G23" i="14"/>
  <c r="G24" i="14"/>
  <c r="G25" i="14"/>
  <c r="G26" i="14"/>
  <c r="G27" i="14"/>
  <c r="G28" i="14"/>
  <c r="G29" i="14"/>
  <c r="G30" i="14"/>
  <c r="G31" i="14"/>
  <c r="G32" i="14"/>
  <c r="G33" i="14"/>
  <c r="G34" i="14"/>
  <c r="G35" i="14"/>
  <c r="G36" i="14"/>
  <c r="G37" i="14"/>
  <c r="G38" i="14"/>
  <c r="G39" i="14"/>
  <c r="G40" i="14"/>
  <c r="G41" i="14"/>
  <c r="G42" i="14"/>
  <c r="G43" i="14"/>
  <c r="G44" i="14"/>
  <c r="G45" i="14"/>
  <c r="G46" i="14"/>
  <c r="G47" i="14"/>
  <c r="G48" i="14"/>
  <c r="G49" i="14"/>
  <c r="G50" i="14"/>
  <c r="G51" i="14"/>
  <c r="G52" i="14"/>
  <c r="G53" i="14"/>
  <c r="G54" i="14"/>
  <c r="G55" i="14"/>
  <c r="G56" i="14"/>
  <c r="G57" i="14"/>
  <c r="G58" i="14"/>
  <c r="G59" i="14"/>
  <c r="G60" i="14"/>
  <c r="G61" i="14"/>
  <c r="G62" i="14"/>
  <c r="G63" i="14"/>
  <c r="G64" i="14"/>
  <c r="G65" i="14"/>
  <c r="G66" i="14"/>
  <c r="G67" i="14"/>
  <c r="G68" i="14"/>
  <c r="G69" i="14"/>
  <c r="G70" i="14"/>
  <c r="G71" i="14"/>
  <c r="G72" i="14"/>
  <c r="G73" i="14"/>
  <c r="G74" i="14"/>
  <c r="G75" i="14"/>
  <c r="G5" i="12"/>
  <c r="G4" i="12"/>
  <c r="G76" i="14" l="1"/>
  <c r="J79" i="9"/>
  <c r="J82" i="9"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n1" type="6" refreshedVersion="6" background="1" saveData="1">
    <textPr sourceFile="/Users/purschke/muell/sPHENIX/WBS/n.csv" tab="0" comma="1">
      <textFields count="15">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<sst xmlns="http://schemas.openxmlformats.org/spreadsheetml/2006/main" count="633" uniqueCount="366">
  <si>
    <t>Description</t>
  </si>
  <si>
    <t>Buffer boxes</t>
  </si>
  <si>
    <t>Aberdeen quote</t>
  </si>
  <si>
    <t>SEBs</t>
  </si>
  <si>
    <t>ATPs</t>
  </si>
  <si>
    <t>Network switch  10GbE</t>
  </si>
  <si>
    <t>Network Switch 1000Gbit/s</t>
  </si>
  <si>
    <t>DCM2</t>
  </si>
  <si>
    <t>DAQ</t>
  </si>
  <si>
    <t>DAQ Design</t>
  </si>
  <si>
    <t>DAQ Prototype</t>
  </si>
  <si>
    <t>Select hardware</t>
  </si>
  <si>
    <t>Procure additional hardware</t>
  </si>
  <si>
    <t>Server machines</t>
  </si>
  <si>
    <t>Installation and testing</t>
  </si>
  <si>
    <t>DAQ Production</t>
  </si>
  <si>
    <t>Crates</t>
  </si>
  <si>
    <t>Partition Module</t>
  </si>
  <si>
    <t>JSEB2 board</t>
  </si>
  <si>
    <t>Crate controller  Board</t>
  </si>
  <si>
    <t>Sum</t>
  </si>
  <si>
    <t>server machine</t>
  </si>
  <si>
    <t>Specify event builder and front-end layout</t>
  </si>
  <si>
    <t>additional software licenses</t>
  </si>
  <si>
    <t>sPHENIX Detector
Relativistic Heavy Ion Collider
BASIS of ESTIMATE (BoE)</t>
  </si>
  <si>
    <t>L2 Project Name</t>
  </si>
  <si>
    <t>L2 WBS Number</t>
  </si>
  <si>
    <t>L3 Project Name (Control Account)</t>
  </si>
  <si>
    <t>L3 WBS Number</t>
  </si>
  <si>
    <t>Work Package Name</t>
  </si>
  <si>
    <t>WBS Number</t>
  </si>
  <si>
    <t>Basis of Estimate Link</t>
  </si>
  <si>
    <t>DAQ/Trigger</t>
  </si>
  <si>
    <t>DAQ Design Summary</t>
  </si>
  <si>
    <t>DAQ Prototype Summary</t>
  </si>
  <si>
    <t>Date of Est:</t>
  </si>
  <si>
    <t>Prepared By:</t>
  </si>
  <si>
    <t>DocNo.
(refer Rev. Log)</t>
  </si>
  <si>
    <t>Work Package Name:</t>
  </si>
  <si>
    <t>WBS Number:</t>
  </si>
  <si>
    <t>Control Account Number</t>
  </si>
  <si>
    <t>WBS Dictionary Definition:</t>
  </si>
  <si>
    <t>Estimate Type (check all that apply):</t>
  </si>
  <si>
    <t>Work Complete</t>
  </si>
  <si>
    <t>X</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</si>
  <si>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</si>
  <si>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</si>
  <si>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</si>
  <si>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</si>
  <si>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</si>
  <si>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</si>
  <si>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</si>
  <si>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</si>
  <si>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 xml:space="preserve">
(see Electronic BoE file [docdb) for supporting documentation</t>
  </si>
  <si>
    <t>Assumptions Used in Developing Estimate</t>
  </si>
  <si>
    <t>Details of the Base Estimate (explanation of the Work)</t>
  </si>
  <si>
    <t>Cost Summary</t>
  </si>
  <si>
    <t>Follow links for detailed summary</t>
  </si>
  <si>
    <t>Task</t>
  </si>
  <si>
    <t>Cost Basis</t>
  </si>
  <si>
    <t>Cost</t>
  </si>
  <si>
    <t>Catalogue/Quote/Eng Estimate</t>
  </si>
  <si>
    <t>Contingency</t>
  </si>
  <si>
    <t xml:space="preserve"> M&amp;S Contigency Rules Applied</t>
  </si>
  <si>
    <t>Labor Contingency Rules Applied:</t>
  </si>
  <si>
    <t>M.L. Purschke</t>
  </si>
  <si>
    <t>DAQ/Trigger: DAQ Design</t>
  </si>
  <si>
    <t>DocDB-XXX</t>
  </si>
  <si>
    <t xml:space="preserve">This work package covers the design of the DAQ system, components, and their interconnects. </t>
  </si>
  <si>
    <t>sPHENIX Detector</t>
  </si>
  <si>
    <t>Relativistic Heavy Ion Collider</t>
  </si>
  <si>
    <t>BASIS of ESTIMATE (BoE)</t>
  </si>
  <si>
    <t>DocNo.</t>
  </si>
  <si>
    <t>(refer Rev. Log)</t>
  </si>
  <si>
    <t>DAQ/Trigger: DAQ Protoype</t>
  </si>
  <si>
    <t>DAQ/Trigger: DAQ Prototype</t>
  </si>
  <si>
    <t>This work package covers the production of the DAQ system</t>
  </si>
  <si>
    <t xml:space="preserve">This work package covers the prototype of the DAQ system, components, and most interconnects. </t>
  </si>
  <si>
    <t>The following assumptions were used in the estimate: We have many requirered components in hand from the PHENIX experiment. We will need to procure some server computers and a small network switch.</t>
  </si>
  <si>
    <t xml:space="preserve">The following assumptions were used in the estimate: 1) A number of additional DAQ boards need to be procured. The full-sized network switch, and the full complement of computers for the event builder need to be procured. </t>
  </si>
  <si>
    <t xml:space="preserve">This work package covers the implementation of the data acquisition system prototype, which will be used to validate the design with actual front-end hardware, and will be used by the detector groups to test their detectors. </t>
  </si>
  <si>
    <t xml:space="preserve">The following assumptions were used in the estimate: We have virtually all requireed hardware in hand from the PHENIX experiment. This will allow us to perform test of all design features where decisions based on test have to be made. </t>
  </si>
  <si>
    <t>This work package covers the design of the data acquisition system. As needed, tests with actual hardware will be performed to validate the design. No procurement or fabrication costs are foreseen.</t>
  </si>
  <si>
    <t>The Procurement estimate is based on quotes and is assigned the standard 10%</t>
  </si>
  <si>
    <t>Procurement</t>
  </si>
  <si>
    <t>This work package covers the implementation of the data acquisition production system and its deployment.</t>
  </si>
  <si>
    <t>DATE: 8/10/15</t>
  </si>
  <si>
    <t xml:space="preserve">          DESCRIPTION</t>
  </si>
  <si>
    <t>MANUFACTURER</t>
  </si>
  <si>
    <t xml:space="preserve">            PART NO.</t>
  </si>
  <si>
    <t xml:space="preserve"> QUANT.</t>
  </si>
  <si>
    <t>Vendor</t>
  </si>
  <si>
    <t>UNIT</t>
  </si>
  <si>
    <t>MODULE</t>
  </si>
  <si>
    <t>Notes</t>
  </si>
  <si>
    <t>COST</t>
  </si>
  <si>
    <t>PC BOARD</t>
  </si>
  <si>
    <t>ELECTROTEK</t>
  </si>
  <si>
    <t>PCIe_v2</t>
  </si>
  <si>
    <t>NRE</t>
  </si>
  <si>
    <t>ELECTRICAL TEST</t>
  </si>
  <si>
    <t>64K I2C™ Serial EEPROM</t>
  </si>
  <si>
    <t>MICROCHIP TECHNOLOGY</t>
  </si>
  <si>
    <t>24LC64IP</t>
  </si>
  <si>
    <t>Arrow</t>
  </si>
  <si>
    <t>8 PIN DIP SOCKET</t>
  </si>
  <si>
    <t>AMP</t>
  </si>
  <si>
    <t>2-640463-3</t>
  </si>
  <si>
    <t>Low Profile Header, Rt Angle, 4 Wall</t>
  </si>
  <si>
    <t>3M</t>
  </si>
  <si>
    <t>30310-5002HB</t>
  </si>
  <si>
    <t>SOLID ALUMINUM CAPACITOR WITH ORGANIC SEMICONDUCTOR ELECTROLYTE - 120 MFD - 20V</t>
  </si>
  <si>
    <t>VISHAY</t>
  </si>
  <si>
    <t>94SP127X0020EBP</t>
  </si>
  <si>
    <t>Obsolete</t>
  </si>
  <si>
    <t>TRANSCEIVER</t>
  </si>
  <si>
    <t>AVAGO</t>
  </si>
  <si>
    <t>AFBR-59R5LZ</t>
  </si>
  <si>
    <t>USB TYPE-B CONNECTOR, RECEPTACLE, RIGHT ANGLE, 4 POSITION, THRU HOLE - Replacement part for 787780-1</t>
  </si>
  <si>
    <t>AMP/TYCO</t>
  </si>
  <si>
    <t>292304-1</t>
  </si>
  <si>
    <t>FERRITE BEAD - 0603 - 120 OHM</t>
  </si>
  <si>
    <t>MURATA</t>
  </si>
  <si>
    <t>BLM18PG121SN1D</t>
  </si>
  <si>
    <t>FERRITE BEAD - 0805 - 330 OHM</t>
  </si>
  <si>
    <t>BLM21PG331SN1D</t>
  </si>
  <si>
    <t xml:space="preserve">CAPACITOR - 0402 - .01 MFD (10nf) - 50V </t>
  </si>
  <si>
    <t>CALCHIP</t>
  </si>
  <si>
    <t>GMC04X7R103K50NT</t>
  </si>
  <si>
    <t xml:space="preserve">CAPACITOR - 0402 - .1 MFD (10nf) - 50V </t>
  </si>
  <si>
    <t>GMC04X7R104K50NT</t>
  </si>
  <si>
    <t>CAPACITOR - 0603 - 0.1 MFD (100nf)</t>
  </si>
  <si>
    <t>GMC10X7R104K25NT</t>
  </si>
  <si>
    <t>CAPACITOR - 0603 - 1 MFD - 10V</t>
  </si>
  <si>
    <t>GMC10Y5V105Z10NT</t>
  </si>
  <si>
    <t>CAPACITOR - 0603 - 2.2 MFD - 16V (X5R)</t>
  </si>
  <si>
    <t>GRM188R61C225KE15D</t>
  </si>
  <si>
    <t>CAPACITOR - 1210 - 10 MFD - 16 VDC - (X7R)</t>
  </si>
  <si>
    <t>GMC32X7R106K16NT</t>
  </si>
  <si>
    <t>EZ-USB FX2LP USB MICROCONTROLLER, 56 PIN SSOP</t>
  </si>
  <si>
    <t>CYPRESS SEMICONDUCTOR</t>
  </si>
  <si>
    <t>CY7C68013A-56PVXC</t>
  </si>
  <si>
    <t>CAPACITOR - 10 MFD - 20V - "B" SIZE</t>
  </si>
  <si>
    <t>PHILIPS</t>
  </si>
  <si>
    <t>49MC106B020ASFT</t>
  </si>
  <si>
    <t>CAPACITOR - 4700 pf 250 VAC CERAMIC SMD</t>
  </si>
  <si>
    <t>PANASONIC</t>
  </si>
  <si>
    <t>ECK-TBC472MF</t>
  </si>
  <si>
    <t>CRYSTAL - 24000 MHz, 20 pf, HC-49/US</t>
  </si>
  <si>
    <t>ECS</t>
  </si>
  <si>
    <t>ECS-240-20-4</t>
  </si>
  <si>
    <t>CAPACITOR - 220 MFD 4 VDC - SP, POLYMER ALUMINUM SMD</t>
  </si>
  <si>
    <t>EEFUE0G221LR</t>
  </si>
  <si>
    <t>ARRIA GX FPGA 780 PIN</t>
  </si>
  <si>
    <t>ALTERA</t>
  </si>
  <si>
    <t>EP1AGX50DF780C6</t>
  </si>
  <si>
    <t>16 MBIT SERIAL CONFIG</t>
  </si>
  <si>
    <t>EPCS16SI8</t>
  </si>
  <si>
    <t>FUSE -  1.5 AMP</t>
  </si>
  <si>
    <t>LITTLEFUSE</t>
  </si>
  <si>
    <t>025101.5MXL</t>
  </si>
  <si>
    <t>FUSE HOLDER</t>
  </si>
  <si>
    <t>2-5331272-7</t>
  </si>
  <si>
    <t>CAPACITOR - 1206 - 10 MFD - 25 VDC - X5R</t>
  </si>
  <si>
    <t>GRM31CR61E106KA12L</t>
  </si>
  <si>
    <t>HEADER - 2</t>
  </si>
  <si>
    <t>SAMTEC</t>
  </si>
  <si>
    <t>TSW-102-07-G-S</t>
  </si>
  <si>
    <t>HEADER - 3</t>
  </si>
  <si>
    <t>TSW-103-07-G-S</t>
  </si>
  <si>
    <t>HEADER - 10</t>
  </si>
  <si>
    <t>TSW-105-07-G-D</t>
  </si>
  <si>
    <t>LOW SKEW, 1 TO 2 DIFFERENTIAL TO LVCMOS / LVTTL FANOUT BUFFER</t>
  </si>
  <si>
    <t>IDT</t>
  </si>
  <si>
    <t>ICS83026BMI-01LF</t>
  </si>
  <si>
    <t>Digi Key</t>
  </si>
  <si>
    <t>LOW SKEW, 1 TO 4 DIFFERENTIAL TO LVDS FANOUT BUFFER</t>
  </si>
  <si>
    <t>ICS8543BGLF</t>
  </si>
  <si>
    <t>LED -PCB MOUNT</t>
  </si>
  <si>
    <t>LEDTRONICS</t>
  </si>
  <si>
    <t>555M-2101-001</t>
  </si>
  <si>
    <t>CHIP COILS FOR HIGH FREQUENCY MONOLITHIC TYPE</t>
  </si>
  <si>
    <t>LQG15HN9N1J02D</t>
  </si>
  <si>
    <t>1.5V FAST TRANSIENT 1.5A LDO</t>
  </si>
  <si>
    <t>LINEAR TECHNOLOGY</t>
  </si>
  <si>
    <t>LT1963AEST-3.3</t>
  </si>
  <si>
    <t>1.5A LOW INPUT VOLTAGE VLDO LINEAR REGULATOR, 10 LEAD PLASTIC MSOP</t>
  </si>
  <si>
    <t>LTC3026EMSE#PBF</t>
  </si>
  <si>
    <t>LVDS CLOCK OSCILLATOR</t>
  </si>
  <si>
    <t>PLETRONICS</t>
  </si>
  <si>
    <t>LV7745DEV-100.000M</t>
  </si>
  <si>
    <t>LV7745DEV-156.250M</t>
  </si>
  <si>
    <t>5 VOLT LOW DROPOUT REGULATOR</t>
  </si>
  <si>
    <t>MICREL</t>
  </si>
  <si>
    <t>MIC39100-5.0WS</t>
  </si>
  <si>
    <t>MTHOLE1</t>
  </si>
  <si>
    <t>NEVIS</t>
  </si>
  <si>
    <t>PCI_ EXPRESS_X4</t>
  </si>
  <si>
    <t>PRINTED ON THE PCB</t>
  </si>
  <si>
    <t>6A, 12V, INPUT NON-ISOLATED WIDE OUTPUT ADJUST POWER MODULE EUS PACKAGE</t>
  </si>
  <si>
    <t>TEXAS INSTRUMENTS</t>
  </si>
  <si>
    <t>PTH12000WAD</t>
  </si>
  <si>
    <t>RESISTOR - 0402 - 100K OHM</t>
  </si>
  <si>
    <t>RM04F1003CT</t>
  </si>
  <si>
    <t>RESISTOR - 0402 - 2K OHM</t>
  </si>
  <si>
    <t>RM04F2001CT</t>
  </si>
  <si>
    <t>RESISTOR - 0402 - 4.75K OHM</t>
  </si>
  <si>
    <t>RM04F4751CT</t>
  </si>
  <si>
    <t>RESISTOR - 0402 - 49.9K OHM</t>
  </si>
  <si>
    <t>RM04F4992CT</t>
  </si>
  <si>
    <t>RESISTOR - 0402 - 100 OHM</t>
  </si>
  <si>
    <t>RM04F1000CT</t>
  </si>
  <si>
    <t>RESISTOR - 0402 - 1K OHM</t>
  </si>
  <si>
    <t>RM04F1001CT</t>
  </si>
  <si>
    <t>RESISTOR - 0402 - 49.9 OHM</t>
  </si>
  <si>
    <t>RM04F49R9CT</t>
  </si>
  <si>
    <t>RESISTOR - 0603 - 10K OHM</t>
  </si>
  <si>
    <t>RM06F1002CT</t>
  </si>
  <si>
    <t>RESISTOR - 0603 - 1K OHM</t>
  </si>
  <si>
    <t>RM06F1001CT</t>
  </si>
  <si>
    <t>RESISTOR - 0603 - 2.21K</t>
  </si>
  <si>
    <t>RM06F2211CT</t>
  </si>
  <si>
    <t>RESISTOR - 0603 - 2K OHM</t>
  </si>
  <si>
    <t>RM06F2001CT</t>
  </si>
  <si>
    <t>RESISTOR - 0603 - 392 OHM</t>
  </si>
  <si>
    <t>RM06F3920CT</t>
  </si>
  <si>
    <t>RESISTOR - 0603 - 4.75K OHM</t>
  </si>
  <si>
    <t>RM06F4751CT</t>
  </si>
  <si>
    <t>RESISTOR - 0805 - 100K OHM</t>
  </si>
  <si>
    <t>RM10F1003CT</t>
  </si>
  <si>
    <t>RESISTOR - 1206 - 10 MEG OHM</t>
  </si>
  <si>
    <t>RM12J1006CT</t>
  </si>
  <si>
    <t>R-PAC - 51 OHM</t>
  </si>
  <si>
    <t>CTS</t>
  </si>
  <si>
    <t>741X163510JTR</t>
  </si>
  <si>
    <t>2.5 GBPS TO 3.125 GBPS TRANSCEIVER</t>
  </si>
  <si>
    <t>TLK3101IRCP</t>
  </si>
  <si>
    <t xml:space="preserve">TP </t>
  </si>
  <si>
    <t>TP</t>
  </si>
  <si>
    <t>LDO VOLTAGE REGULATOR, 2.5V</t>
  </si>
  <si>
    <t>TPS79625DCQR</t>
  </si>
  <si>
    <t>TPS SERIES TANTALUM LOW ESR 100 MFD - 10V</t>
  </si>
  <si>
    <t>AVX</t>
  </si>
  <si>
    <t>TPSC107K010R0075</t>
  </si>
  <si>
    <t>ONE TIME DOCUMENTATION</t>
  </si>
  <si>
    <t>APPLICAD</t>
  </si>
  <si>
    <t>MICROBOONE_PHENIX_PCIE</t>
  </si>
  <si>
    <t>SET-UP FOR SMT ASSEMBLY</t>
  </si>
  <si>
    <t>COMPUTER AND MOUNTING BRACKETS PC BRACKET STD PCI</t>
  </si>
  <si>
    <t>KEYSTONE ELECTRONICS</t>
  </si>
  <si>
    <t>9203</t>
  </si>
  <si>
    <t>SCREW - 2-56 X 1/4 SLOT ROUND M/S, 8-8 SS</t>
  </si>
  <si>
    <t>TOWER FASTENER</t>
  </si>
  <si>
    <t>2C25MSRS</t>
  </si>
  <si>
    <t>NUT - 2-56 HEX M/S - 18-8 SS</t>
  </si>
  <si>
    <t>2CNHMS</t>
  </si>
  <si>
    <t>MISC</t>
  </si>
  <si>
    <t>ASSEMBLY PRINTED CIRCUIT BOARD MICROBOONE_PHENIX_PCIE</t>
  </si>
  <si>
    <t>SOLDER PASTE STENCIL</t>
  </si>
  <si>
    <t>TOTAL</t>
  </si>
  <si>
    <t>Standard items have been assigned 10%</t>
  </si>
  <si>
    <t>The DCM-2 carry  40% because of an issue with the availability of the main chip, which might trigger a re-layout of the board</t>
  </si>
  <si>
    <t>The computers procured in the late stage carry 25% because of the uncertainty of the price development.</t>
  </si>
  <si>
    <t xml:space="preserve">DAQ/Trigger: DAQ Prototype   </t>
  </si>
  <si>
    <t>DAQ/Trigger: DAQ Production</t>
  </si>
  <si>
    <t>1.6.1.2</t>
  </si>
  <si>
    <t>1.6.1.3</t>
  </si>
  <si>
    <t>1.6.1.1</t>
  </si>
  <si>
    <t>sPHENIX WBS 1.6.1.3: Digitizer JEB2 Board</t>
  </si>
  <si>
    <t>1.6.1</t>
  </si>
  <si>
    <t>RAID-INC quote</t>
  </si>
  <si>
    <t>Total</t>
  </si>
  <si>
    <t>WBS</t>
  </si>
  <si>
    <t>Item</t>
  </si>
  <si>
    <t>Basis of Estimate</t>
  </si>
  <si>
    <t>Grand Total</t>
  </si>
  <si>
    <t>item price</t>
  </si>
  <si>
    <t>Total Count</t>
  </si>
  <si>
    <t>Previous Production</t>
  </si>
  <si>
    <t>comments</t>
  </si>
  <si>
    <t>Labor</t>
  </si>
  <si>
    <t>Justification</t>
  </si>
  <si>
    <t>Category</t>
  </si>
  <si>
    <t>Hours</t>
  </si>
  <si>
    <t>Similar to prototype design</t>
  </si>
  <si>
    <t>DAQ Prototype Design</t>
  </si>
  <si>
    <t xml:space="preserve"> Specify Front-end Layout</t>
  </si>
  <si>
    <t>SCI3 PO</t>
  </si>
  <si>
    <t>PROF4 PO</t>
  </si>
  <si>
    <t xml:space="preserve"> Specifiy high-level components</t>
  </si>
  <si>
    <t>Review the Design</t>
  </si>
  <si>
    <t>Similar to existing DAQ</t>
  </si>
  <si>
    <t>Vendor Quote</t>
  </si>
  <si>
    <t>Quotes</t>
  </si>
  <si>
    <t>vendor quote</t>
  </si>
  <si>
    <t>see breakdown</t>
  </si>
  <si>
    <t>Quotes_1.6.1.3!B155</t>
  </si>
  <si>
    <t>based on recent purchase</t>
  </si>
  <si>
    <t>DAQ Production: Design and layout the various types of front-end boards</t>
  </si>
  <si>
    <t>Procure DAQ Production Boards - Provide Requirements to Procurement</t>
  </si>
  <si>
    <t>Procure DAQ Production Boards - Delivery Acceptance</t>
  </si>
  <si>
    <t>DAQ Production Boards: Firmware updates</t>
  </si>
  <si>
    <t>Procure DAQ Production Crates - Provide Requirements to Procurement</t>
  </si>
  <si>
    <t>Procure DAQ Production Crates - Delivery Acceptance</t>
  </si>
  <si>
    <t>DAQ Production: Crate installation</t>
  </si>
  <si>
    <t>DAQ Production: Selecting the right technology and brands</t>
  </si>
  <si>
    <t>Procure DAQ Production SEBs - Provide Requirements to Procurement</t>
  </si>
  <si>
    <t>Procure DAQ Production SEBs - Delivery Acceptance</t>
  </si>
  <si>
    <t>Production SEBs - Setup Machines</t>
  </si>
  <si>
    <t>Production ATPs - Setup Machines</t>
  </si>
  <si>
    <t>Production jSEB Slow control computers  - Setup Machines</t>
  </si>
  <si>
    <t>Production Buffer Boxes - Setup Machines</t>
  </si>
  <si>
    <t>Procure DAQ Production ATPs - Provide Requirements to Procurement</t>
  </si>
  <si>
    <t>Procure DAQ Production ATPs - Delivery Acceptance</t>
  </si>
  <si>
    <t>DAQ Production: Procure jSEB Slow control computers</t>
  </si>
  <si>
    <t>Procure DAQ Production  jSEB Slow control computers - Delivery Acceptance</t>
  </si>
  <si>
    <t>DAQ Production: Modify and Debug event builder software</t>
  </si>
  <si>
    <t>Procure DAQ Production Buffer Boxes - Provide Requirements to Procurement</t>
  </si>
  <si>
    <t>Procure DAQ Production Buffer Boxes - Delivery Acceptance</t>
  </si>
  <si>
    <t>Procure DAQ Production Main Switches - Provide Requirements to Procurement</t>
  </si>
  <si>
    <t>Procure DAQ Production Main Switches - Delivery Acceptance</t>
  </si>
  <si>
    <t>DAQ Production: Setting up the switches</t>
  </si>
  <si>
    <t>DAQ Production: DAQ Software development</t>
  </si>
  <si>
    <t>DAQ Readiness Review</t>
  </si>
  <si>
    <t>DAQ Production: DAQ Ready for Operation</t>
  </si>
  <si>
    <t>0 items - Unclear if sufficient spares</t>
  </si>
  <si>
    <t>Price pro-rated for 5 rather than 19 machines - $849,452 *5/19 = $223540</t>
  </si>
  <si>
    <t>https://www.amazon.com/Cisco-WS-C2960X-48TD-L-Catalyst-2960-x-Switch/dp/B00EAM58N8</t>
  </si>
  <si>
    <t>Thundercat Quote L 3+4</t>
  </si>
  <si>
    <t>Optical Receivers 10G</t>
  </si>
  <si>
    <t>Thundercat Quote L 7</t>
  </si>
  <si>
    <t>Optical Receivers 40G</t>
  </si>
  <si>
    <t>Optical Receivers 100G</t>
  </si>
  <si>
    <t>Thundercat Quote L 6</t>
  </si>
  <si>
    <t>Thundercat Quote L 5</t>
  </si>
  <si>
    <t>Network Switch 1GbE</t>
  </si>
  <si>
    <t>Thundercat Quote L 1+2</t>
  </si>
  <si>
    <t>Cisco Switch Quote</t>
  </si>
  <si>
    <t>pro-rated from 19-unit quote</t>
  </si>
  <si>
    <t>uplink to RCF</t>
  </si>
  <si>
    <t>48port network switch</t>
  </si>
  <si>
    <t>ThunderCat Quote</t>
  </si>
  <si>
    <t>Activity</t>
  </si>
  <si>
    <t>Item price</t>
  </si>
  <si>
    <t>Complete</t>
  </si>
  <si>
    <t>All work is complete in WBS 1.06.01</t>
  </si>
  <si>
    <t>1.06.01.01</t>
  </si>
  <si>
    <t>S254100</t>
  </si>
  <si>
    <t>1.06.01.02</t>
  </si>
  <si>
    <t>Grant Total</t>
  </si>
  <si>
    <t>Setup and install the various operating systems</t>
  </si>
  <si>
    <t>Software development - Calorimeters and TPC</t>
  </si>
  <si>
    <t>Software Deveopment - INTT FELIX readout test</t>
  </si>
  <si>
    <t>Software Deveopment - INTT FELIX/DCM2 downselect review</t>
  </si>
  <si>
    <t>Software Development - Multiple Subsystem Test</t>
  </si>
  <si>
    <t>Review of DAQ prototype results</t>
  </si>
  <si>
    <t>STUD</t>
  </si>
  <si>
    <t>1.06.01.03</t>
  </si>
  <si>
    <t>TOTAL Materials</t>
  </si>
  <si>
    <t>TOTAL Hours</t>
  </si>
  <si>
    <t>SCI</t>
  </si>
  <si>
    <t>PROF</t>
  </si>
  <si>
    <t>TECH</t>
  </si>
  <si>
    <t>CRAFT</t>
  </si>
  <si>
    <t>LABOR Hours Checksum</t>
  </si>
  <si>
    <t>interconnect between 10 and 2x1GbE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</si>
</sst>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_);[Red]\(&quot;$&quot;#,##0\)"/>
    <numFmt numFmtId="8" formatCode="&quot;$&quot;#,##0.00_);[Red]\(&quot;$&quot;#,##0.00\)"/>
    <numFmt numFmtId="164" formatCode="&quot;$&quot;#,##0;[Red]\-&quot;$&quot;#,##0"/>
    <numFmt numFmtId="165" formatCode="&quot;$&quot;#,##0.00"/>
    <numFmt numFmtId="166" formatCode="&quot;$&quot;#,##0"/>
  </numFmts>
  <fonts count="27">
    <font>
      <sz val="12"/>
      <color theme="1"/>
      <name val="Calibri"/>
      <family val="2"/>
      <charset val="238"/>
      <scheme val="minor"/>
    </font>
    <font>
      <sz val="12"/>
      <color theme="1"/>
      <name val="Calibri"/>
      <family val="2"/>
      <scheme val="minor"/>
    </font>
    <font>
      <u/>
      <sz val="12"/>
      <color theme="10"/>
      <name val="Calibri"/>
      <family val="2"/>
      <scheme val="minor"/>
    </font>
    <font>
      <sz val="12"/>
      <color rgb="FF000000"/>
      <name val="Calibri"/>
      <family val="2"/>
      <scheme val="minor"/>
    </font>
    <font>
      <b/>
      <sz val="12"/>
      <color theme="5"/>
      <name val="Calibri"/>
      <family val="2"/>
      <scheme val="minor"/>
    </font>
    <font>
      <b/>
      <sz val="14"/>
      <color theme="1"/>
      <name val="Calibri"/>
      <family val="2"/>
      <scheme val="minor"/>
    </font>
    <font>
      <b/>
      <sz val="16"/>
      <color theme="3"/>
      <name val="Calibri"/>
      <family val="2"/>
      <scheme val="minor"/>
    </font>
    <font>
      <u/>
      <sz val="12"/>
      <color theme="11"/>
      <name val="Calibri"/>
      <family val="2"/>
      <scheme val="minor"/>
    </font>
    <font>
      <sz val="16"/>
      <color theme="1"/>
      <name val="Calibri"/>
      <family val="2"/>
      <scheme val="minor"/>
    </font>
    <font>
      <b/>
      <sz val="16"/>
      <color theme="1"/>
      <name val="Calibri"/>
      <family val="2"/>
      <scheme val="minor"/>
    </font>
    <font>
      <b/>
      <sz val="14"/>
      <color rgb="FF000000"/>
      <name val="Calibri"/>
      <family val="2"/>
      <scheme val="minor"/>
    </font>
    <font>
      <b/>
      <sz val="24"/>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24"/>
      <color rgb="FF000000"/>
      <name val="Calibri"/>
      <family val="2"/>
      <scheme val="minor"/>
    </font>
    <font>
      <u/>
      <sz val="12"/>
      <color rgb="FF0000FF"/>
      <name val="Calibri"/>
      <family val="2"/>
      <scheme val="minor"/>
    </font>
    <font>
      <b/>
      <sz val="20"/>
      <color rgb="FF000000"/>
      <name val="Calibri"/>
      <family val="2"/>
      <scheme val="minor"/>
    </font>
    <font>
      <sz val="20"/>
      <color rgb="FF000000"/>
      <name val="Calibri"/>
      <family val="2"/>
      <scheme val="minor"/>
    </font>
    <font>
      <sz val="10"/>
      <name val="Arial"/>
      <family val="2"/>
    </font>
    <font>
      <sz val="12"/>
      <name val="Calibri"/>
      <family val="2"/>
      <scheme val="minor"/>
    </font>
    <font>
      <sz val="8.5"/>
      <name val="MS Sans Serif"/>
      <family val="2"/>
    </font>
    <font>
      <b/>
      <sz val="12"/>
      <color theme="0"/>
      <name val="Calibri"/>
      <family val="2"/>
      <scheme val="minor"/>
    </font>
    <font>
      <b/>
      <sz val="12"/>
      <color theme="1"/>
      <name val="Calibri"/>
      <family val="2"/>
      <scheme val="minor"/>
    </font>
    <font>
      <sz val="12"/>
      <color theme="0"/>
      <name val="Calibri"/>
      <family val="2"/>
      <scheme val="minor"/>
    </font>
    <font>
      <b/>
      <sz val="11"/>
      <color theme="0"/>
      <name val="Calibri"/>
      <family val="2"/>
      <scheme val="minor"/>
    </font>
    <font>
      <sz val="16"/>
      <color theme="0"/>
      <name val="Calibri"/>
      <family val="2"/>
      <scheme val="minor"/>
    </font>
  </fonts>
  <fills count="17">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FFFF"/>
        <bgColor rgb="FF000000"/>
      </patternFill>
    </fill>
    <fill>
      <patternFill patternType="solid">
        <fgColor rgb="FF538DD5"/>
        <bgColor rgb="FF000000"/>
      </patternFill>
    </fill>
    <fill>
      <patternFill patternType="solid">
        <fgColor theme="1"/>
        <bgColor indexed="64"/>
      </patternFill>
    </fill>
    <fill>
      <patternFill patternType="solid">
        <fgColor theme="8" tint="0.79998168889431442"/>
        <bgColor indexed="64"/>
      </patternFill>
    </fill>
    <fill>
      <patternFill patternType="solid">
        <fgColor theme="9"/>
        <bgColor indexed="64"/>
      </patternFill>
    </fill>
    <fill>
      <patternFill patternType="solid">
        <fgColor theme="2" tint="-9.9978637043366805E-2"/>
        <bgColor indexed="64"/>
      </patternFill>
    </fill>
    <fill>
      <patternFill patternType="solid">
        <fgColor theme="6" tint="0.79998168889431442"/>
        <bgColor indexed="64"/>
      </patternFill>
    </fill>
    <fill>
      <patternFill patternType="solid">
        <fgColor theme="9" tint="0.59996337778862885"/>
        <bgColor indexed="64"/>
      </patternFill>
    </fill>
    <fill>
      <patternFill patternType="solid">
        <fgColor rgb="FFDAEFF4"/>
        <bgColor indexed="64"/>
      </patternFill>
    </fill>
    <fill>
      <patternFill patternType="solid">
        <fgColor theme="6" tint="0.59999389629810485"/>
        <bgColor indexed="64"/>
      </patternFill>
    </fill>
  </fills>
  <borders count="57">
    <border>
      <left/>
      <right/>
      <top/>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medium">
        <color rgb="FF000000"/>
      </bottom>
      <diagonal/>
    </border>
    <border>
      <left/>
      <right/>
      <top/>
      <bottom style="medium">
        <color rgb="FF000000"/>
      </bottom>
      <diagonal/>
    </border>
    <border>
      <left/>
      <right style="medium">
        <color rgb="FF000000"/>
      </right>
      <top style="medium">
        <color auto="1"/>
      </top>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medium">
        <color auto="1"/>
      </bottom>
      <diagonal/>
    </border>
    <border>
      <left style="medium">
        <color auto="1"/>
      </left>
      <right/>
      <top style="medium">
        <color rgb="FF000000"/>
      </top>
      <bottom/>
      <diagonal/>
    </border>
    <border>
      <left style="medium">
        <color rgb="FF000000"/>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right/>
      <top/>
      <bottom style="thin">
        <color auto="1"/>
      </bottom>
      <diagonal/>
    </border>
    <border>
      <left/>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right style="thin">
        <color auto="1"/>
      </right>
      <top style="thin">
        <color auto="1"/>
      </top>
      <bottom style="thin">
        <color auto="1"/>
      </bottom>
      <diagonal/>
    </border>
    <border>
      <left/>
      <right style="thin">
        <color auto="1"/>
      </right>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s>
  <cellStyleXfs count="9">
    <xf numFmtId="0" fontId="0" fillId="0" borderId="0"/>
    <xf numFmtId="0" fontId="2" fillId="0" borderId="0" applyNumberFormat="0" applyFill="0" applyBorder="0" applyAlignment="0" applyProtection="0"/>
    <xf numFmtId="9" fontId="1" fillId="0" borderId="0" applyFon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cellStyleXfs>
  <cellXfs count="494">
    <xf numFmtId="0" fontId="0" fillId="0" borderId="0" xfId="0"/>
    <xf numFmtId="0" fontId="0" fillId="0" borderId="0" xfId="0" applyAlignment="1">
      <alignment vertical="top" wrapText="1"/>
    </xf>
    <xf numFmtId="0" fontId="3" fillId="0" borderId="0" xfId="0" applyFont="1" applyAlignment="1">
      <alignment vertical="top" wrapText="1"/>
    </xf>
    <xf numFmtId="0" fontId="2" fillId="0" borderId="0" xfId="1" applyAlignment="1">
      <alignment vertical="top" wrapText="1"/>
    </xf>
    <xf numFmtId="0" fontId="4" fillId="0" borderId="0" xfId="0" applyFont="1" applyAlignment="1">
      <alignment vertical="top" wrapText="1"/>
    </xf>
    <xf numFmtId="0" fontId="0" fillId="0" borderId="0" xfId="0" applyAlignment="1">
      <alignment vertical="top"/>
    </xf>
    <xf numFmtId="164" fontId="0" fillId="0" borderId="0" xfId="0" applyNumberFormat="1" applyAlignment="1">
      <alignment vertical="top"/>
    </xf>
    <xf numFmtId="164" fontId="3" fillId="0" borderId="0" xfId="0" applyNumberFormat="1" applyFont="1" applyAlignment="1">
      <alignment vertical="top"/>
    </xf>
    <xf numFmtId="0" fontId="3" fillId="0" borderId="0" xfId="0" applyFont="1" applyAlignment="1">
      <alignment vertical="top"/>
    </xf>
    <xf numFmtId="0" fontId="6" fillId="0" borderId="0" xfId="0" applyFont="1" applyAlignment="1">
      <alignment vertical="top" wrapText="1"/>
    </xf>
    <xf numFmtId="0" fontId="9" fillId="0" borderId="0" xfId="0" applyFont="1"/>
    <xf numFmtId="3" fontId="0" fillId="0" borderId="0" xfId="0" applyNumberFormat="1" applyAlignment="1">
      <alignment vertical="top"/>
    </xf>
    <xf numFmtId="9" fontId="0" fillId="0" borderId="0" xfId="2" applyFont="1" applyAlignment="1">
      <alignment vertical="top" wrapText="1"/>
    </xf>
    <xf numFmtId="9" fontId="3" fillId="0" borderId="0" xfId="2" applyFont="1" applyAlignment="1">
      <alignment vertical="top" wrapText="1"/>
    </xf>
    <xf numFmtId="164" fontId="0" fillId="0" borderId="0" xfId="0" applyNumberFormat="1"/>
    <xf numFmtId="0" fontId="0" fillId="2" borderId="1" xfId="0" applyFill="1" applyBorder="1"/>
    <xf numFmtId="0" fontId="0" fillId="2" borderId="2" xfId="0" applyFill="1" applyBorder="1"/>
    <xf numFmtId="0" fontId="0" fillId="2" borderId="5" xfId="0" applyFill="1" applyBorder="1"/>
    <xf numFmtId="0" fontId="0" fillId="2" borderId="6" xfId="0" applyFill="1" applyBorder="1"/>
    <xf numFmtId="0" fontId="0" fillId="2" borderId="0" xfId="0" applyFill="1"/>
    <xf numFmtId="0" fontId="0" fillId="2" borderId="9" xfId="0" applyFill="1" applyBorder="1"/>
    <xf numFmtId="0" fontId="0" fillId="2" borderId="10" xfId="0" applyFill="1" applyBorder="1"/>
    <xf numFmtId="0" fontId="0" fillId="2" borderId="11" xfId="0" applyFill="1" applyBorder="1"/>
    <xf numFmtId="0" fontId="0" fillId="2" borderId="14" xfId="0" applyFill="1" applyBorder="1"/>
    <xf numFmtId="0" fontId="5" fillId="0" borderId="0" xfId="0" applyFont="1"/>
    <xf numFmtId="0" fontId="5" fillId="4" borderId="0" xfId="0" applyFont="1" applyFill="1"/>
    <xf numFmtId="0" fontId="8" fillId="0" borderId="0" xfId="0" applyFont="1"/>
    <xf numFmtId="0" fontId="8" fillId="4" borderId="0" xfId="0" applyFont="1" applyFill="1"/>
    <xf numFmtId="0" fontId="0" fillId="4" borderId="6" xfId="0" applyFill="1" applyBorder="1"/>
    <xf numFmtId="0" fontId="0" fillId="4" borderId="0" xfId="0" applyFill="1"/>
    <xf numFmtId="0" fontId="0" fillId="4" borderId="9" xfId="0" applyFill="1" applyBorder="1"/>
    <xf numFmtId="0" fontId="9" fillId="4" borderId="6" xfId="0" applyFont="1" applyFill="1" applyBorder="1"/>
    <xf numFmtId="0" fontId="9" fillId="4" borderId="0" xfId="0" applyFont="1" applyFill="1"/>
    <xf numFmtId="0" fontId="9" fillId="4" borderId="9" xfId="0" applyFont="1" applyFill="1" applyBorder="1"/>
    <xf numFmtId="0" fontId="0" fillId="4" borderId="10" xfId="0" applyFill="1" applyBorder="1"/>
    <xf numFmtId="0" fontId="0" fillId="4" borderId="11" xfId="0" applyFill="1" applyBorder="1"/>
    <xf numFmtId="0" fontId="0" fillId="4" borderId="14" xfId="0" applyFill="1" applyBorder="1"/>
    <xf numFmtId="0" fontId="0" fillId="3" borderId="0" xfId="0" applyFill="1"/>
    <xf numFmtId="0" fontId="0" fillId="6" borderId="1" xfId="0" applyFill="1" applyBorder="1"/>
    <xf numFmtId="0" fontId="0" fillId="6" borderId="2" xfId="0" applyFill="1" applyBorder="1"/>
    <xf numFmtId="0" fontId="0" fillId="6" borderId="6" xfId="0" applyFill="1" applyBorder="1"/>
    <xf numFmtId="0" fontId="0" fillId="6" borderId="0" xfId="0" applyFill="1"/>
    <xf numFmtId="0" fontId="0" fillId="3" borderId="0" xfId="0" applyFill="1" applyAlignment="1">
      <alignment vertical="center"/>
    </xf>
    <xf numFmtId="0" fontId="0" fillId="3" borderId="6" xfId="0" applyFill="1" applyBorder="1"/>
    <xf numFmtId="0" fontId="0" fillId="3" borderId="9" xfId="0" applyFill="1" applyBorder="1"/>
    <xf numFmtId="0" fontId="0" fillId="3" borderId="11" xfId="0" applyFill="1" applyBorder="1" applyProtection="1">
      <protection locked="0"/>
    </xf>
    <xf numFmtId="0" fontId="5" fillId="3" borderId="0" xfId="0" applyFont="1" applyFill="1" applyAlignment="1">
      <alignment horizontal="left" indent="1"/>
    </xf>
    <xf numFmtId="0" fontId="0" fillId="3" borderId="10" xfId="0" applyFill="1" applyBorder="1"/>
    <xf numFmtId="0" fontId="0" fillId="3" borderId="11" xfId="0" applyFill="1" applyBorder="1"/>
    <xf numFmtId="0" fontId="0" fillId="3" borderId="14" xfId="0" applyFill="1" applyBorder="1"/>
    <xf numFmtId="0" fontId="14" fillId="3" borderId="6" xfId="0" applyFont="1" applyFill="1" applyBorder="1" applyAlignment="1" applyProtection="1">
      <alignment vertical="top"/>
      <protection locked="0"/>
    </xf>
    <xf numFmtId="0" fontId="14" fillId="3" borderId="0" xfId="0" applyFont="1" applyFill="1" applyAlignment="1" applyProtection="1">
      <alignment vertical="top"/>
      <protection locked="0"/>
    </xf>
    <xf numFmtId="0" fontId="14" fillId="3" borderId="9" xfId="0" applyFont="1" applyFill="1" applyBorder="1" applyAlignment="1" applyProtection="1">
      <alignment vertical="top"/>
      <protection locked="0"/>
    </xf>
    <xf numFmtId="0" fontId="0" fillId="3" borderId="6" xfId="0" applyFill="1" applyBorder="1" applyAlignment="1" applyProtection="1">
      <alignment horizontal="left" vertical="top"/>
      <protection locked="0"/>
    </xf>
    <xf numFmtId="0" fontId="0" fillId="3" borderId="0" xfId="0" applyFill="1" applyAlignment="1" applyProtection="1">
      <alignment horizontal="center" vertical="top"/>
      <protection locked="0"/>
    </xf>
    <xf numFmtId="0" fontId="0" fillId="3" borderId="0" xfId="0" applyFill="1" applyAlignment="1">
      <alignment horizontal="center" vertical="center"/>
    </xf>
    <xf numFmtId="0" fontId="0" fillId="3" borderId="0" xfId="0" applyFill="1" applyAlignment="1" applyProtection="1">
      <alignment horizontal="center" vertical="center"/>
      <protection locked="0"/>
    </xf>
    <xf numFmtId="0" fontId="0" fillId="3" borderId="0" xfId="0" applyFill="1" applyAlignment="1" applyProtection="1">
      <alignment horizontal="left" vertical="top"/>
      <protection locked="0"/>
    </xf>
    <xf numFmtId="0" fontId="0" fillId="3" borderId="9" xfId="0" applyFill="1" applyBorder="1" applyAlignment="1" applyProtection="1">
      <alignment horizontal="left" vertical="top"/>
      <protection locked="0"/>
    </xf>
    <xf numFmtId="165" fontId="0" fillId="3" borderId="0" xfId="0" applyNumberFormat="1" applyFill="1" applyAlignment="1" applyProtection="1">
      <alignment horizontal="right" vertical="top"/>
      <protection locked="0"/>
    </xf>
    <xf numFmtId="165" fontId="2" fillId="3" borderId="0" xfId="1" applyNumberFormat="1" applyFill="1" applyAlignment="1" applyProtection="1">
      <alignment horizontal="right" vertical="top"/>
      <protection locked="0"/>
    </xf>
    <xf numFmtId="0" fontId="0" fillId="3" borderId="10" xfId="0" applyFill="1" applyBorder="1" applyAlignment="1" applyProtection="1">
      <alignment horizontal="left" vertical="top"/>
      <protection locked="0"/>
    </xf>
    <xf numFmtId="0" fontId="0" fillId="3" borderId="11" xfId="0" applyFill="1" applyBorder="1" applyAlignment="1" applyProtection="1">
      <alignment horizontal="left" vertical="top"/>
      <protection locked="0"/>
    </xf>
    <xf numFmtId="0" fontId="0" fillId="3" borderId="14" xfId="0" applyFill="1" applyBorder="1" applyAlignment="1" applyProtection="1">
      <alignment horizontal="left" vertical="top"/>
      <protection locked="0"/>
    </xf>
    <xf numFmtId="0" fontId="0" fillId="3" borderId="10" xfId="0" applyFill="1" applyBorder="1" applyAlignment="1">
      <alignment horizontal="left" vertical="top"/>
    </xf>
    <xf numFmtId="0" fontId="0" fillId="3" borderId="11" xfId="0" applyFill="1" applyBorder="1" applyAlignment="1">
      <alignment horizontal="left" vertical="top"/>
    </xf>
    <xf numFmtId="0" fontId="0" fillId="3" borderId="0" xfId="0" applyFill="1" applyAlignment="1">
      <alignment horizontal="left" vertical="top"/>
    </xf>
    <xf numFmtId="0" fontId="0" fillId="3" borderId="9" xfId="0" applyFill="1" applyBorder="1" applyAlignment="1">
      <alignment horizontal="left" vertical="top"/>
    </xf>
    <xf numFmtId="0" fontId="0" fillId="0" borderId="6" xfId="0"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3" fillId="7" borderId="0" xfId="0" applyFont="1" applyFill="1"/>
    <xf numFmtId="0" fontId="3" fillId="8" borderId="1" xfId="0" applyFont="1" applyFill="1" applyBorder="1"/>
    <xf numFmtId="0" fontId="3" fillId="8" borderId="2" xfId="0" applyFont="1" applyFill="1" applyBorder="1"/>
    <xf numFmtId="0" fontId="3" fillId="8" borderId="6" xfId="0" applyFont="1" applyFill="1" applyBorder="1"/>
    <xf numFmtId="0" fontId="3" fillId="8" borderId="0" xfId="0" applyFont="1" applyFill="1"/>
    <xf numFmtId="0" fontId="3" fillId="7" borderId="0" xfId="0" applyFont="1" applyFill="1" applyAlignment="1" applyProtection="1">
      <alignment horizontal="center" vertical="center"/>
      <protection locked="0"/>
    </xf>
    <xf numFmtId="0" fontId="10" fillId="7" borderId="1" xfId="0" applyFont="1" applyFill="1" applyBorder="1" applyAlignment="1">
      <alignment horizontal="center" wrapText="1"/>
    </xf>
    <xf numFmtId="0" fontId="10" fillId="7" borderId="18" xfId="0" applyFont="1" applyFill="1" applyBorder="1" applyAlignment="1">
      <alignment horizontal="center" wrapText="1"/>
    </xf>
    <xf numFmtId="0" fontId="3" fillId="7" borderId="0" xfId="0" applyFont="1" applyFill="1" applyAlignment="1">
      <alignment vertical="center"/>
    </xf>
    <xf numFmtId="0" fontId="3" fillId="7" borderId="6" xfId="0" applyFont="1" applyFill="1" applyBorder="1"/>
    <xf numFmtId="0" fontId="3" fillId="7" borderId="9" xfId="0" applyFont="1" applyFill="1" applyBorder="1"/>
    <xf numFmtId="0" fontId="3" fillId="7" borderId="11" xfId="0" applyFont="1" applyFill="1" applyBorder="1" applyProtection="1">
      <protection locked="0"/>
    </xf>
    <xf numFmtId="0" fontId="10" fillId="7" borderId="0" xfId="0" applyFont="1" applyFill="1" applyAlignment="1">
      <alignment horizontal="left" indent="1"/>
    </xf>
    <xf numFmtId="0" fontId="3" fillId="7" borderId="10" xfId="0" applyFont="1" applyFill="1" applyBorder="1"/>
    <xf numFmtId="0" fontId="3" fillId="7" borderId="11" xfId="0" applyFont="1" applyFill="1" applyBorder="1"/>
    <xf numFmtId="0" fontId="3" fillId="7" borderId="14" xfId="0" applyFont="1" applyFill="1" applyBorder="1"/>
    <xf numFmtId="0" fontId="18" fillId="7" borderId="6" xfId="0" applyFont="1" applyFill="1" applyBorder="1" applyAlignment="1" applyProtection="1">
      <alignment vertical="top"/>
      <protection locked="0"/>
    </xf>
    <xf numFmtId="0" fontId="18" fillId="7" borderId="0" xfId="0" applyFont="1" applyFill="1" applyAlignment="1" applyProtection="1">
      <alignment vertical="top"/>
      <protection locked="0"/>
    </xf>
    <xf numFmtId="0" fontId="18" fillId="7" borderId="9" xfId="0" applyFont="1" applyFill="1" applyBorder="1" applyAlignment="1" applyProtection="1">
      <alignment vertical="top"/>
      <protection locked="0"/>
    </xf>
    <xf numFmtId="0" fontId="3" fillId="7" borderId="6" xfId="0" applyFont="1" applyFill="1" applyBorder="1" applyAlignment="1" applyProtection="1">
      <alignment horizontal="left" vertical="top"/>
      <protection locked="0"/>
    </xf>
    <xf numFmtId="0" fontId="3" fillId="7" borderId="0" xfId="0" applyFont="1" applyFill="1" applyAlignment="1" applyProtection="1">
      <alignment horizontal="center" vertical="top"/>
      <protection locked="0"/>
    </xf>
    <xf numFmtId="0" fontId="3" fillId="7" borderId="0" xfId="0" applyFont="1" applyFill="1" applyAlignment="1">
      <alignment horizontal="center" vertical="center"/>
    </xf>
    <xf numFmtId="0" fontId="3" fillId="7" borderId="0" xfId="0" applyFont="1" applyFill="1" applyAlignment="1" applyProtection="1">
      <alignment horizontal="left" vertical="top"/>
      <protection locked="0"/>
    </xf>
    <xf numFmtId="0" fontId="3" fillId="7" borderId="9" xfId="0" applyFont="1" applyFill="1" applyBorder="1" applyAlignment="1" applyProtection="1">
      <alignment horizontal="left" vertical="top"/>
      <protection locked="0"/>
    </xf>
    <xf numFmtId="165" fontId="2" fillId="7" borderId="0" xfId="1" applyNumberFormat="1" applyFill="1" applyAlignment="1" applyProtection="1">
      <alignment horizontal="right" vertical="top"/>
      <protection locked="0"/>
    </xf>
    <xf numFmtId="0" fontId="3" fillId="7" borderId="10" xfId="0" applyFont="1" applyFill="1" applyBorder="1" applyAlignment="1" applyProtection="1">
      <alignment horizontal="left" vertical="top"/>
      <protection locked="0"/>
    </xf>
    <xf numFmtId="0" fontId="3" fillId="7" borderId="11" xfId="0" applyFont="1" applyFill="1" applyBorder="1" applyAlignment="1" applyProtection="1">
      <alignment horizontal="left" vertical="top"/>
      <protection locked="0"/>
    </xf>
    <xf numFmtId="0" fontId="3" fillId="7" borderId="14" xfId="0" applyFont="1" applyFill="1" applyBorder="1" applyAlignment="1" applyProtection="1">
      <alignment horizontal="left" vertical="top"/>
      <protection locked="0"/>
    </xf>
    <xf numFmtId="0" fontId="3" fillId="7" borderId="0" xfId="0" applyFont="1" applyFill="1" applyAlignment="1">
      <alignment horizontal="left" vertical="top"/>
    </xf>
    <xf numFmtId="0" fontId="3" fillId="7" borderId="10" xfId="0" applyFont="1" applyFill="1" applyBorder="1" applyAlignment="1">
      <alignment horizontal="left" vertical="top"/>
    </xf>
    <xf numFmtId="0" fontId="3" fillId="7" borderId="11" xfId="0" applyFont="1" applyFill="1" applyBorder="1" applyAlignment="1">
      <alignment horizontal="left" vertical="top"/>
    </xf>
    <xf numFmtId="0" fontId="3" fillId="7" borderId="9" xfId="0" applyFont="1" applyFill="1" applyBorder="1" applyAlignment="1">
      <alignment horizontal="left" vertical="top"/>
    </xf>
    <xf numFmtId="0" fontId="3" fillId="0" borderId="0" xfId="0" applyFont="1" applyAlignment="1">
      <alignment horizontal="left" vertical="top"/>
    </xf>
    <xf numFmtId="0" fontId="3" fillId="0" borderId="6" xfId="0" applyFont="1" applyBorder="1" applyAlignment="1">
      <alignment horizontal="left" vertical="top"/>
    </xf>
    <xf numFmtId="0" fontId="3" fillId="0" borderId="9" xfId="0" applyFont="1" applyBorder="1" applyAlignment="1">
      <alignment horizontal="left" vertical="top"/>
    </xf>
    <xf numFmtId="0" fontId="19" fillId="0" borderId="0" xfId="0" applyFont="1"/>
    <xf numFmtId="8" fontId="19" fillId="0" borderId="0" xfId="0" applyNumberFormat="1" applyFont="1"/>
    <xf numFmtId="4" fontId="19" fillId="0" borderId="0" xfId="0" applyNumberFormat="1" applyFont="1"/>
    <xf numFmtId="0" fontId="19" fillId="0" borderId="0" xfId="0" applyFont="1" applyAlignment="1">
      <alignment horizontal="center"/>
    </xf>
    <xf numFmtId="0" fontId="19" fillId="0" borderId="29" xfId="0" applyFont="1" applyBorder="1"/>
    <xf numFmtId="0" fontId="19" fillId="0" borderId="29" xfId="0" applyFont="1" applyBorder="1" applyAlignment="1">
      <alignment horizontal="center"/>
    </xf>
    <xf numFmtId="8" fontId="19" fillId="0" borderId="29" xfId="0" applyNumberFormat="1" applyFont="1" applyBorder="1" applyAlignment="1">
      <alignment horizontal="center"/>
    </xf>
    <xf numFmtId="4" fontId="19" fillId="0" borderId="29" xfId="0" applyNumberFormat="1" applyFont="1" applyBorder="1" applyAlignment="1">
      <alignment horizontal="center"/>
    </xf>
    <xf numFmtId="0" fontId="20" fillId="0" borderId="0" xfId="0" applyFont="1"/>
    <xf numFmtId="0" fontId="19" fillId="0" borderId="0" xfId="0" applyFont="1" applyAlignment="1">
      <alignment horizontal="left"/>
    </xf>
    <xf numFmtId="0" fontId="19" fillId="0" borderId="0" xfId="0" quotePrefix="1" applyFont="1"/>
    <xf numFmtId="0" fontId="21" fillId="0" borderId="0" xfId="0" applyFont="1"/>
    <xf numFmtId="0" fontId="19" fillId="0" borderId="30" xfId="0" applyFont="1" applyBorder="1"/>
    <xf numFmtId="8" fontId="19" fillId="0" borderId="30" xfId="0" applyNumberFormat="1" applyFont="1" applyBorder="1"/>
    <xf numFmtId="4" fontId="19" fillId="0" borderId="30" xfId="0" applyNumberFormat="1" applyFont="1" applyBorder="1"/>
    <xf numFmtId="165" fontId="0" fillId="3" borderId="0" xfId="0" applyNumberFormat="1" applyFill="1" applyAlignment="1" applyProtection="1">
      <alignment horizontal="left" vertical="top"/>
      <protection locked="0"/>
    </xf>
    <xf numFmtId="165" fontId="3" fillId="7" borderId="0" xfId="0" applyNumberFormat="1" applyFont="1" applyFill="1" applyAlignment="1" applyProtection="1">
      <alignment horizontal="left" vertical="top"/>
      <protection locked="0"/>
    </xf>
    <xf numFmtId="0" fontId="25" fillId="2" borderId="31" xfId="0" applyFont="1" applyFill="1" applyBorder="1"/>
    <xf numFmtId="0" fontId="25" fillId="2" borderId="32" xfId="0" applyFont="1" applyFill="1" applyBorder="1"/>
    <xf numFmtId="166" fontId="25" fillId="2" borderId="32" xfId="0" applyNumberFormat="1" applyFont="1" applyFill="1" applyBorder="1"/>
    <xf numFmtId="0" fontId="26" fillId="9" borderId="0" xfId="0" applyFont="1" applyFill="1"/>
    <xf numFmtId="166" fontId="26" fillId="9" borderId="0" xfId="0" applyNumberFormat="1" applyFont="1" applyFill="1"/>
    <xf numFmtId="0" fontId="25" fillId="2" borderId="34" xfId="0" applyFont="1" applyFill="1" applyBorder="1"/>
    <xf numFmtId="0" fontId="25" fillId="2" borderId="35" xfId="0" applyFont="1" applyFill="1" applyBorder="1"/>
    <xf numFmtId="0" fontId="25" fillId="2" borderId="0" xfId="0" applyFont="1" applyFill="1"/>
    <xf numFmtId="0" fontId="24" fillId="2" borderId="0" xfId="0" applyFont="1" applyFill="1"/>
    <xf numFmtId="166" fontId="24" fillId="2" borderId="0" xfId="0" applyNumberFormat="1" applyFont="1" applyFill="1"/>
    <xf numFmtId="0" fontId="0" fillId="10" borderId="32" xfId="0" applyFill="1" applyBorder="1" applyAlignment="1">
      <alignment horizontal="center" vertical="top"/>
    </xf>
    <xf numFmtId="1" fontId="0" fillId="10" borderId="32" xfId="0" applyNumberFormat="1" applyFill="1" applyBorder="1" applyAlignment="1">
      <alignment horizontal="center" vertical="top"/>
    </xf>
    <xf numFmtId="0" fontId="0" fillId="10" borderId="37" xfId="0" applyFill="1" applyBorder="1" applyAlignment="1">
      <alignment horizontal="center" vertical="top"/>
    </xf>
    <xf numFmtId="1" fontId="0" fillId="10" borderId="37" xfId="0" applyNumberFormat="1" applyFill="1" applyBorder="1" applyAlignment="1">
      <alignment horizontal="center" vertical="top"/>
    </xf>
    <xf numFmtId="0" fontId="23" fillId="10" borderId="39" xfId="0" applyFont="1" applyFill="1" applyBorder="1"/>
    <xf numFmtId="0" fontId="23" fillId="10" borderId="40" xfId="0" applyFont="1" applyFill="1" applyBorder="1"/>
    <xf numFmtId="1" fontId="23" fillId="10" borderId="40" xfId="0" applyNumberFormat="1" applyFont="1" applyFill="1" applyBorder="1" applyAlignment="1">
      <alignment horizontal="center"/>
    </xf>
    <xf numFmtId="1" fontId="23" fillId="10" borderId="41" xfId="0" applyNumberFormat="1" applyFont="1" applyFill="1" applyBorder="1" applyAlignment="1">
      <alignment horizontal="center"/>
    </xf>
    <xf numFmtId="0" fontId="0" fillId="11" borderId="43" xfId="0" applyFill="1" applyBorder="1" applyAlignment="1">
      <alignment vertical="top"/>
    </xf>
    <xf numFmtId="0" fontId="0" fillId="11" borderId="43" xfId="0" applyFill="1" applyBorder="1" applyAlignment="1">
      <alignment vertical="top" wrapText="1"/>
    </xf>
    <xf numFmtId="9" fontId="0" fillId="11" borderId="43" xfId="2" applyFont="1" applyFill="1" applyBorder="1" applyAlignment="1">
      <alignment vertical="top" wrapText="1"/>
    </xf>
    <xf numFmtId="0" fontId="22" fillId="11" borderId="43" xfId="0" applyFont="1" applyFill="1" applyBorder="1" applyAlignment="1">
      <alignment vertical="top" wrapText="1"/>
    </xf>
    <xf numFmtId="0" fontId="0" fillId="10" borderId="43" xfId="0" applyFill="1" applyBorder="1" applyAlignment="1">
      <alignment vertical="top"/>
    </xf>
    <xf numFmtId="0" fontId="0" fillId="10" borderId="43" xfId="0" applyFill="1" applyBorder="1" applyAlignment="1">
      <alignment vertical="top" wrapText="1"/>
    </xf>
    <xf numFmtId="0" fontId="0" fillId="10" borderId="43" xfId="0" applyFill="1" applyBorder="1"/>
    <xf numFmtId="0" fontId="0" fillId="12" borderId="43" xfId="0" applyFill="1" applyBorder="1" applyAlignment="1">
      <alignment vertical="top"/>
    </xf>
    <xf numFmtId="0" fontId="0" fillId="12" borderId="43" xfId="0" applyFill="1" applyBorder="1" applyAlignment="1">
      <alignment vertical="top" wrapText="1"/>
    </xf>
    <xf numFmtId="9" fontId="0" fillId="12" borderId="43" xfId="2" applyFont="1" applyFill="1" applyBorder="1" applyAlignment="1">
      <alignment vertical="top" wrapText="1"/>
    </xf>
    <xf numFmtId="0" fontId="25" fillId="2" borderId="32" xfId="0" applyFont="1" applyFill="1" applyBorder="1" applyAlignment="1">
      <alignment vertical="top"/>
    </xf>
    <xf numFmtId="0" fontId="0" fillId="11" borderId="44" xfId="0" applyFill="1" applyBorder="1" applyAlignment="1">
      <alignment vertical="top"/>
    </xf>
    <xf numFmtId="0" fontId="22" fillId="11" borderId="44" xfId="0" applyFont="1" applyFill="1" applyBorder="1" applyAlignment="1">
      <alignment vertical="top" wrapText="1"/>
    </xf>
    <xf numFmtId="0" fontId="0" fillId="11" borderId="44" xfId="0" applyFill="1" applyBorder="1" applyAlignment="1">
      <alignment vertical="top" wrapText="1"/>
    </xf>
    <xf numFmtId="4" fontId="0" fillId="10" borderId="43" xfId="0" applyNumberFormat="1" applyFill="1" applyBorder="1" applyAlignment="1">
      <alignment vertical="top"/>
    </xf>
    <xf numFmtId="0" fontId="2" fillId="10" borderId="43" xfId="1" applyFill="1" applyBorder="1" applyAlignment="1">
      <alignment vertical="top" wrapText="1"/>
    </xf>
    <xf numFmtId="0" fontId="0" fillId="13" borderId="43" xfId="0" applyFill="1" applyBorder="1"/>
    <xf numFmtId="0" fontId="0" fillId="13" borderId="43" xfId="0" applyFill="1" applyBorder="1" applyAlignment="1">
      <alignment vertical="top"/>
    </xf>
    <xf numFmtId="0" fontId="0" fillId="13" borderId="43" xfId="0" applyFill="1" applyBorder="1" applyAlignment="1">
      <alignment vertical="top" wrapText="1"/>
    </xf>
    <xf numFmtId="0" fontId="2" fillId="13" borderId="43" xfId="1" applyFill="1" applyBorder="1" applyAlignment="1">
      <alignment vertical="top" wrapText="1"/>
    </xf>
    <xf numFmtId="164" fontId="0" fillId="13" borderId="43" xfId="0" applyNumberFormat="1" applyFill="1" applyBorder="1" applyAlignment="1">
      <alignment vertical="top"/>
    </xf>
    <xf numFmtId="3" fontId="0" fillId="13" borderId="43" xfId="0" applyNumberFormat="1" applyFill="1" applyBorder="1" applyAlignment="1">
      <alignment vertical="top"/>
    </xf>
    <xf numFmtId="0" fontId="0" fillId="10" borderId="45" xfId="0" applyFill="1" applyBorder="1"/>
    <xf numFmtId="0" fontId="0" fillId="14" borderId="43" xfId="0" applyFill="1" applyBorder="1"/>
    <xf numFmtId="0" fontId="0" fillId="15" borderId="0" xfId="0" applyFill="1"/>
    <xf numFmtId="0" fontId="25" fillId="2" borderId="46" xfId="0" applyFont="1" applyFill="1" applyBorder="1"/>
    <xf numFmtId="0" fontId="25" fillId="2" borderId="4" xfId="0" applyFont="1" applyFill="1" applyBorder="1"/>
    <xf numFmtId="0" fontId="23" fillId="10" borderId="47" xfId="0" applyFont="1" applyFill="1" applyBorder="1"/>
    <xf numFmtId="0" fontId="0" fillId="0" borderId="0" xfId="0" applyAlignment="1">
      <alignment horizontal="center"/>
    </xf>
    <xf numFmtId="0" fontId="0" fillId="10" borderId="48" xfId="0" applyFill="1" applyBorder="1" applyAlignment="1">
      <alignment horizontal="center" vertical="top"/>
    </xf>
    <xf numFmtId="0" fontId="0" fillId="16" borderId="0" xfId="0" applyFill="1" applyAlignment="1">
      <alignment vertical="top"/>
    </xf>
    <xf numFmtId="0" fontId="0" fillId="16" borderId="32" xfId="0" applyFill="1" applyBorder="1" applyAlignment="1">
      <alignment horizontal="center" vertical="top"/>
    </xf>
    <xf numFmtId="1" fontId="0" fillId="16" borderId="32" xfId="0" applyNumberFormat="1" applyFill="1" applyBorder="1" applyAlignment="1">
      <alignment horizontal="center" vertical="top"/>
    </xf>
    <xf numFmtId="0" fontId="0" fillId="16" borderId="37" xfId="0" applyFill="1" applyBorder="1" applyAlignment="1">
      <alignment horizontal="center" vertical="top"/>
    </xf>
    <xf numFmtId="1" fontId="0" fillId="16" borderId="37" xfId="0" applyNumberFormat="1" applyFill="1" applyBorder="1" applyAlignment="1">
      <alignment horizontal="center" vertical="top"/>
    </xf>
    <xf numFmtId="0" fontId="0" fillId="10" borderId="43" xfId="0" applyFill="1" applyBorder="1" applyAlignment="1">
      <alignment horizontal="center" vertical="top"/>
    </xf>
    <xf numFmtId="164" fontId="0" fillId="16" borderId="43" xfId="0" applyNumberFormat="1" applyFill="1" applyBorder="1" applyAlignment="1">
      <alignment horizontal="center" vertical="top"/>
    </xf>
    <xf numFmtId="0" fontId="23" fillId="12" borderId="43" xfId="0" applyFont="1" applyFill="1" applyBorder="1" applyAlignment="1">
      <alignment vertical="top" wrapText="1"/>
    </xf>
    <xf numFmtId="166" fontId="23" fillId="12" borderId="43" xfId="0" applyNumberFormat="1" applyFont="1" applyFill="1" applyBorder="1" applyAlignment="1">
      <alignment vertical="top"/>
    </xf>
    <xf numFmtId="0" fontId="0" fillId="16" borderId="43" xfId="0" applyFill="1" applyBorder="1" applyAlignment="1">
      <alignment vertical="top"/>
    </xf>
    <xf numFmtId="0" fontId="0" fillId="16" borderId="43" xfId="0" applyFill="1" applyBorder="1" applyAlignment="1">
      <alignment horizontal="center" vertical="top"/>
    </xf>
    <xf numFmtId="0" fontId="0" fillId="16" borderId="43" xfId="0" applyFill="1" applyBorder="1" applyAlignment="1">
      <alignment vertical="top" wrapText="1"/>
    </xf>
    <xf numFmtId="0" fontId="0" fillId="16" borderId="43" xfId="0" applyFill="1" applyBorder="1"/>
    <xf numFmtId="164" fontId="0" fillId="16" borderId="43" xfId="0" applyNumberFormat="1" applyFill="1" applyBorder="1" applyAlignment="1">
      <alignment vertical="top"/>
    </xf>
    <xf numFmtId="9" fontId="0" fillId="16" borderId="43" xfId="2" applyFont="1" applyFill="1" applyBorder="1" applyAlignment="1">
      <alignment vertical="top" wrapText="1"/>
    </xf>
    <xf numFmtId="0" fontId="2" fillId="16" borderId="43" xfId="1" applyFill="1" applyBorder="1" applyAlignment="1">
      <alignment vertical="top"/>
    </xf>
    <xf numFmtId="1" fontId="0" fillId="10" borderId="48" xfId="0" applyNumberFormat="1" applyFill="1" applyBorder="1" applyAlignment="1">
      <alignment horizontal="center" vertical="top"/>
    </xf>
    <xf numFmtId="1" fontId="0" fillId="10" borderId="43" xfId="0" applyNumberFormat="1" applyFill="1" applyBorder="1" applyAlignment="1">
      <alignment horizontal="center" vertical="top"/>
    </xf>
    <xf numFmtId="0" fontId="0" fillId="11" borderId="44" xfId="0" applyFill="1" applyBorder="1" applyAlignment="1">
      <alignment horizontal="center" vertical="top"/>
    </xf>
    <xf numFmtId="0" fontId="25" fillId="2" borderId="46" xfId="0" applyFont="1" applyFill="1" applyBorder="1" applyAlignment="1">
      <alignment horizontal="center"/>
    </xf>
    <xf numFmtId="0" fontId="0" fillId="10" borderId="43" xfId="0" applyFill="1" applyBorder="1" applyAlignment="1">
      <alignment horizontal="center"/>
    </xf>
    <xf numFmtId="0" fontId="0" fillId="13" borderId="43" xfId="0" applyFill="1" applyBorder="1" applyAlignment="1">
      <alignment horizontal="center"/>
    </xf>
    <xf numFmtId="0" fontId="0" fillId="13" borderId="43" xfId="0" applyFill="1" applyBorder="1" applyAlignment="1">
      <alignment horizontal="center" vertical="top"/>
    </xf>
    <xf numFmtId="0" fontId="0" fillId="10" borderId="45" xfId="0" applyFill="1" applyBorder="1" applyAlignment="1">
      <alignment horizontal="center"/>
    </xf>
    <xf numFmtId="0" fontId="0" fillId="14" borderId="43" xfId="0" applyFill="1" applyBorder="1" applyAlignment="1">
      <alignment horizontal="center"/>
    </xf>
    <xf numFmtId="0" fontId="0" fillId="13" borderId="43" xfId="0" applyFill="1" applyBorder="1" applyAlignment="1">
      <alignment horizontal="left"/>
    </xf>
    <xf numFmtId="166" fontId="0" fillId="11" borderId="44" xfId="0" applyNumberFormat="1" applyFill="1" applyBorder="1" applyAlignment="1">
      <alignment vertical="top"/>
    </xf>
    <xf numFmtId="166" fontId="0" fillId="10" borderId="43" xfId="0" applyNumberFormat="1" applyFill="1" applyBorder="1"/>
    <xf numFmtId="166" fontId="0" fillId="10" borderId="43" xfId="0" applyNumberFormat="1" applyFill="1" applyBorder="1" applyAlignment="1">
      <alignment vertical="top"/>
    </xf>
    <xf numFmtId="166" fontId="0" fillId="13" borderId="43" xfId="0" applyNumberFormat="1" applyFill="1" applyBorder="1"/>
    <xf numFmtId="166" fontId="0" fillId="13" borderId="43" xfId="0" applyNumberFormat="1" applyFill="1" applyBorder="1" applyAlignment="1">
      <alignment vertical="top"/>
    </xf>
    <xf numFmtId="166" fontId="0" fillId="10" borderId="45" xfId="0" applyNumberFormat="1" applyFill="1" applyBorder="1"/>
    <xf numFmtId="166" fontId="0" fillId="0" borderId="0" xfId="0" applyNumberFormat="1"/>
    <xf numFmtId="166" fontId="23" fillId="10" borderId="43" xfId="0" applyNumberFormat="1" applyFont="1" applyFill="1" applyBorder="1"/>
    <xf numFmtId="166" fontId="23" fillId="13" borderId="43" xfId="0" applyNumberFormat="1" applyFont="1" applyFill="1" applyBorder="1"/>
    <xf numFmtId="166" fontId="23" fillId="14" borderId="43" xfId="0" applyNumberFormat="1" applyFont="1" applyFill="1" applyBorder="1"/>
    <xf numFmtId="0" fontId="23" fillId="14" borderId="43" xfId="0" applyFont="1" applyFill="1" applyBorder="1"/>
    <xf numFmtId="0" fontId="23" fillId="14" borderId="43" xfId="0" applyFont="1" applyFill="1" applyBorder="1" applyAlignment="1">
      <alignment wrapText="1"/>
    </xf>
    <xf numFmtId="0" fontId="23" fillId="14" borderId="43" xfId="0" applyFont="1" applyFill="1" applyBorder="1" applyAlignment="1">
      <alignment horizontal="right"/>
    </xf>
    <xf numFmtId="0" fontId="0" fillId="10" borderId="53" xfId="0" applyFill="1" applyBorder="1"/>
    <xf numFmtId="0" fontId="0" fillId="13" borderId="53" xfId="0" applyFill="1" applyBorder="1"/>
    <xf numFmtId="0" fontId="0" fillId="10" borderId="54" xfId="0" applyFill="1" applyBorder="1"/>
    <xf numFmtId="0" fontId="0" fillId="14" borderId="53" xfId="0" applyFill="1" applyBorder="1"/>
    <xf numFmtId="0" fontId="0" fillId="10" borderId="44" xfId="0" applyFill="1" applyBorder="1"/>
    <xf numFmtId="0" fontId="0" fillId="10" borderId="44" xfId="0" applyFill="1" applyBorder="1" applyAlignment="1">
      <alignment horizontal="center"/>
    </xf>
    <xf numFmtId="166" fontId="0" fillId="10" borderId="44" xfId="0" applyNumberFormat="1" applyFill="1" applyBorder="1"/>
    <xf numFmtId="0" fontId="0" fillId="13" borderId="45" xfId="0" applyFill="1" applyBorder="1"/>
    <xf numFmtId="0" fontId="0" fillId="13" borderId="45" xfId="0" applyFill="1" applyBorder="1" applyAlignment="1">
      <alignment horizontal="center"/>
    </xf>
    <xf numFmtId="166" fontId="0" fillId="13" borderId="45" xfId="0" applyNumberFormat="1" applyFill="1" applyBorder="1"/>
    <xf numFmtId="0" fontId="0" fillId="10" borderId="31" xfId="0" applyFill="1" applyBorder="1"/>
    <xf numFmtId="0" fontId="0" fillId="10" borderId="32" xfId="0" applyFill="1" applyBorder="1" applyAlignment="1">
      <alignment horizontal="center"/>
    </xf>
    <xf numFmtId="0" fontId="0" fillId="10" borderId="32" xfId="0" applyFill="1" applyBorder="1"/>
    <xf numFmtId="0" fontId="0" fillId="10" borderId="33" xfId="0" applyFill="1" applyBorder="1"/>
    <xf numFmtId="0" fontId="0" fillId="10" borderId="55" xfId="0" applyFill="1" applyBorder="1"/>
    <xf numFmtId="0" fontId="0" fillId="10" borderId="56" xfId="0" applyFill="1" applyBorder="1" applyAlignment="1">
      <alignment vertical="top" wrapText="1"/>
    </xf>
    <xf numFmtId="0" fontId="0" fillId="10" borderId="36" xfId="0" applyFill="1" applyBorder="1"/>
    <xf numFmtId="0" fontId="0" fillId="10" borderId="37" xfId="0" applyFill="1" applyBorder="1" applyAlignment="1">
      <alignment vertical="top" wrapText="1"/>
    </xf>
    <xf numFmtId="0" fontId="0" fillId="10" borderId="37" xfId="0" applyFill="1" applyBorder="1" applyAlignment="1">
      <alignment vertical="top"/>
    </xf>
    <xf numFmtId="166" fontId="0" fillId="10" borderId="37" xfId="0" applyNumberFormat="1" applyFill="1" applyBorder="1" applyAlignment="1">
      <alignment vertical="top"/>
    </xf>
    <xf numFmtId="0" fontId="0" fillId="10" borderId="37" xfId="0" applyFill="1" applyBorder="1"/>
    <xf numFmtId="0" fontId="0" fillId="10" borderId="38" xfId="0" applyFill="1" applyBorder="1" applyAlignment="1">
      <alignment vertical="top" wrapText="1"/>
    </xf>
    <xf numFmtId="0" fontId="0" fillId="13" borderId="31" xfId="0" applyFill="1" applyBorder="1"/>
    <xf numFmtId="0" fontId="0" fillId="13" borderId="32" xfId="0" applyFill="1" applyBorder="1" applyAlignment="1">
      <alignment horizontal="center"/>
    </xf>
    <xf numFmtId="0" fontId="0" fillId="13" borderId="32" xfId="0" applyFill="1" applyBorder="1"/>
    <xf numFmtId="166" fontId="23" fillId="13" borderId="32" xfId="0" applyNumberFormat="1" applyFont="1" applyFill="1" applyBorder="1"/>
    <xf numFmtId="0" fontId="0" fillId="13" borderId="33" xfId="0" applyFill="1" applyBorder="1"/>
    <xf numFmtId="0" fontId="0" fillId="13" borderId="36" xfId="0" applyFill="1" applyBorder="1"/>
    <xf numFmtId="0" fontId="0" fillId="13" borderId="37" xfId="0" applyFill="1" applyBorder="1" applyAlignment="1">
      <alignment horizontal="center" vertical="top"/>
    </xf>
    <xf numFmtId="0" fontId="0" fillId="13" borderId="37" xfId="0" applyFill="1" applyBorder="1" applyAlignment="1">
      <alignment vertical="top" wrapText="1"/>
    </xf>
    <xf numFmtId="0" fontId="3" fillId="13" borderId="37" xfId="0" applyFont="1" applyFill="1" applyBorder="1" applyAlignment="1">
      <alignment vertical="top" wrapText="1"/>
    </xf>
    <xf numFmtId="164" fontId="3" fillId="13" borderId="37" xfId="0" applyNumberFormat="1" applyFont="1" applyFill="1" applyBorder="1" applyAlignment="1">
      <alignment vertical="top"/>
    </xf>
    <xf numFmtId="0" fontId="3" fillId="13" borderId="37" xfId="0" applyFont="1" applyFill="1" applyBorder="1" applyAlignment="1">
      <alignment vertical="top"/>
    </xf>
    <xf numFmtId="166" fontId="3" fillId="13" borderId="37" xfId="0" applyNumberFormat="1" applyFont="1" applyFill="1" applyBorder="1" applyAlignment="1">
      <alignment vertical="top"/>
    </xf>
    <xf numFmtId="0" fontId="2" fillId="13" borderId="37" xfId="1" applyFill="1" applyBorder="1" applyAlignment="1">
      <alignment vertical="top" wrapText="1"/>
    </xf>
    <xf numFmtId="0" fontId="0" fillId="13" borderId="37" xfId="0" applyFill="1" applyBorder="1"/>
    <xf numFmtId="0" fontId="0" fillId="13" borderId="38" xfId="0" applyFill="1" applyBorder="1" applyAlignment="1">
      <alignment vertical="top" wrapText="1"/>
    </xf>
    <xf numFmtId="164" fontId="0" fillId="13" borderId="37" xfId="0" applyNumberFormat="1" applyFill="1" applyBorder="1" applyAlignment="1">
      <alignment vertical="top"/>
    </xf>
    <xf numFmtId="0" fontId="0" fillId="13" borderId="37" xfId="0" applyFill="1" applyBorder="1" applyAlignment="1">
      <alignment vertical="top"/>
    </xf>
    <xf numFmtId="166" fontId="0" fillId="13" borderId="37" xfId="0" applyNumberFormat="1" applyFill="1" applyBorder="1" applyAlignment="1">
      <alignment vertical="top"/>
    </xf>
    <xf numFmtId="0" fontId="2" fillId="10" borderId="37" xfId="1" applyFill="1" applyBorder="1" applyAlignment="1">
      <alignment vertical="top" wrapText="1"/>
    </xf>
    <xf numFmtId="164" fontId="0" fillId="10" borderId="37" xfId="0" applyNumberFormat="1" applyFill="1" applyBorder="1" applyAlignment="1">
      <alignment vertical="top"/>
    </xf>
    <xf numFmtId="166" fontId="0" fillId="10" borderId="32" xfId="0" applyNumberFormat="1" applyFill="1" applyBorder="1"/>
    <xf numFmtId="0" fontId="0" fillId="10" borderId="56" xfId="0" applyFill="1" applyBorder="1"/>
    <xf numFmtId="0" fontId="0" fillId="13" borderId="48" xfId="0" applyFill="1" applyBorder="1"/>
    <xf numFmtId="0" fontId="0" fillId="13" borderId="48" xfId="0" applyFill="1" applyBorder="1" applyAlignment="1">
      <alignment horizontal="center"/>
    </xf>
    <xf numFmtId="166" fontId="0" fillId="13" borderId="48" xfId="0" applyNumberFormat="1" applyFill="1" applyBorder="1"/>
    <xf numFmtId="0" fontId="0" fillId="13" borderId="55" xfId="0" applyFill="1" applyBorder="1"/>
    <xf numFmtId="0" fontId="0" fillId="13" borderId="56" xfId="0" applyFill="1" applyBorder="1"/>
    <xf numFmtId="166" fontId="0" fillId="13" borderId="32" xfId="0" applyNumberFormat="1" applyFill="1" applyBorder="1"/>
    <xf numFmtId="0" fontId="8" fillId="3" borderId="10" xfId="0" applyFont="1" applyFill="1" applyBorder="1" applyAlignment="1">
      <alignment horizontal="left"/>
    </xf>
    <xf numFmtId="0" fontId="8" fillId="3" borderId="11" xfId="0" applyFont="1" applyFill="1" applyBorder="1" applyAlignment="1">
      <alignment horizontal="left"/>
    </xf>
    <xf numFmtId="0" fontId="8" fillId="3" borderId="14" xfId="0" applyFont="1" applyFill="1" applyBorder="1" applyAlignment="1">
      <alignment horizontal="left"/>
    </xf>
    <xf numFmtId="0" fontId="11" fillId="3" borderId="3" xfId="0" applyFont="1" applyFill="1" applyBorder="1" applyAlignment="1">
      <alignment horizontal="center" vertical="center" wrapText="1"/>
    </xf>
    <xf numFmtId="0" fontId="11" fillId="3" borderId="2"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7" xfId="0" applyFont="1" applyFill="1" applyBorder="1" applyAlignment="1">
      <alignment horizontal="center" vertical="center"/>
    </xf>
    <xf numFmtId="0" fontId="11" fillId="3" borderId="0" xfId="0" applyFont="1" applyFill="1" applyAlignment="1">
      <alignment horizontal="center" vertical="center"/>
    </xf>
    <xf numFmtId="0" fontId="11" fillId="3" borderId="8" xfId="0" applyFont="1" applyFill="1" applyBorder="1" applyAlignment="1">
      <alignment horizontal="center" vertical="center"/>
    </xf>
    <xf numFmtId="0" fontId="11" fillId="3" borderId="12" xfId="0" applyFont="1" applyFill="1" applyBorder="1" applyAlignment="1">
      <alignment horizontal="center" vertical="center"/>
    </xf>
    <xf numFmtId="0" fontId="11" fillId="3" borderId="11" xfId="0" applyFont="1" applyFill="1" applyBorder="1" applyAlignment="1">
      <alignment horizontal="center" vertical="center"/>
    </xf>
    <xf numFmtId="0" fontId="11" fillId="3" borderId="13" xfId="0" applyFont="1" applyFill="1" applyBorder="1" applyAlignment="1">
      <alignment horizontal="center" vertical="center"/>
    </xf>
    <xf numFmtId="0" fontId="5" fillId="3" borderId="6" xfId="0" applyFont="1" applyFill="1" applyBorder="1" applyAlignment="1">
      <alignment horizontal="left"/>
    </xf>
    <xf numFmtId="0" fontId="5" fillId="3" borderId="0" xfId="0" applyFont="1" applyFill="1" applyAlignment="1">
      <alignment horizontal="left"/>
    </xf>
    <xf numFmtId="0" fontId="5" fillId="3" borderId="9" xfId="0" applyFont="1" applyFill="1" applyBorder="1" applyAlignment="1">
      <alignment horizontal="left"/>
    </xf>
    <xf numFmtId="0" fontId="9" fillId="0" borderId="15" xfId="0" applyFont="1" applyBorder="1" applyAlignment="1">
      <alignment horizontal="left"/>
    </xf>
    <xf numFmtId="0" fontId="9" fillId="0" borderId="16" xfId="0" applyFont="1" applyBorder="1" applyAlignment="1">
      <alignment horizontal="left"/>
    </xf>
    <xf numFmtId="0" fontId="9" fillId="0" borderId="17" xfId="0" applyFont="1" applyBorder="1" applyAlignment="1">
      <alignment horizontal="left"/>
    </xf>
    <xf numFmtId="0" fontId="0" fillId="0" borderId="1" xfId="0" applyBorder="1"/>
    <xf numFmtId="0" fontId="0" fillId="0" borderId="2" xfId="0" applyBorder="1"/>
    <xf numFmtId="0" fontId="0" fillId="0" borderId="5" xfId="0" applyBorder="1"/>
    <xf numFmtId="0" fontId="12" fillId="5" borderId="6" xfId="0" applyFont="1" applyFill="1" applyBorder="1" applyAlignment="1">
      <alignment horizontal="center" vertical="center" wrapText="1"/>
    </xf>
    <xf numFmtId="0" fontId="12" fillId="5" borderId="0" xfId="0" applyFont="1" applyFill="1" applyAlignment="1">
      <alignment horizontal="center" vertical="center" wrapText="1"/>
    </xf>
    <xf numFmtId="0" fontId="12" fillId="5" borderId="9" xfId="0" applyFont="1" applyFill="1" applyBorder="1" applyAlignment="1">
      <alignment horizontal="center" vertical="center" wrapText="1"/>
    </xf>
    <xf numFmtId="0" fontId="2" fillId="0" borderId="0" xfId="1"/>
    <xf numFmtId="0" fontId="0" fillId="0" borderId="6" xfId="0" applyBorder="1"/>
    <xf numFmtId="0" fontId="0" fillId="0" borderId="0" xfId="0"/>
    <xf numFmtId="0" fontId="0" fillId="0" borderId="9" xfId="0" applyBorder="1"/>
    <xf numFmtId="0" fontId="2" fillId="0" borderId="0" xfId="1" quotePrefix="1"/>
    <xf numFmtId="0" fontId="2" fillId="0" borderId="6" xfId="1" applyBorder="1"/>
    <xf numFmtId="0" fontId="2" fillId="0" borderId="9" xfId="1" applyBorder="1"/>
    <xf numFmtId="0" fontId="0" fillId="3" borderId="6" xfId="0" applyFill="1" applyBorder="1" applyAlignment="1">
      <alignment horizontal="left"/>
    </xf>
    <xf numFmtId="0" fontId="0" fillId="3" borderId="0" xfId="0" applyFill="1" applyAlignment="1">
      <alignment horizontal="left"/>
    </xf>
    <xf numFmtId="0" fontId="0" fillId="3" borderId="9" xfId="0" applyFill="1" applyBorder="1" applyAlignment="1">
      <alignment horizontal="left"/>
    </xf>
    <xf numFmtId="0" fontId="0" fillId="3" borderId="10" xfId="0" applyFill="1" applyBorder="1" applyAlignment="1">
      <alignment horizontal="left"/>
    </xf>
    <xf numFmtId="0" fontId="0" fillId="3" borderId="11" xfId="0" applyFill="1" applyBorder="1" applyAlignment="1">
      <alignment horizontal="left"/>
    </xf>
    <xf numFmtId="0" fontId="0" fillId="3" borderId="14" xfId="0" applyFill="1" applyBorder="1" applyAlignment="1">
      <alignment horizontal="left"/>
    </xf>
    <xf numFmtId="0" fontId="12" fillId="5" borderId="10"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12" fillId="5" borderId="14"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 fillId="3" borderId="9" xfId="0" applyFont="1" applyFill="1" applyBorder="1" applyAlignment="1">
      <alignment horizontal="center" vertical="center"/>
    </xf>
    <xf numFmtId="0" fontId="5" fillId="3" borderId="1" xfId="0" applyFont="1" applyFill="1" applyBorder="1" applyAlignment="1">
      <alignment horizontal="center" vertical="center"/>
    </xf>
    <xf numFmtId="0" fontId="5" fillId="3" borderId="10"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11"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5" fillId="3" borderId="6"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9" xfId="0" applyFill="1" applyBorder="1" applyAlignment="1" applyProtection="1">
      <alignment horizontal="center" vertical="center"/>
      <protection locked="0"/>
    </xf>
    <xf numFmtId="0" fontId="5" fillId="3" borderId="1" xfId="0" applyFont="1" applyFill="1" applyBorder="1" applyAlignment="1">
      <alignment horizontal="center" wrapText="1"/>
    </xf>
    <xf numFmtId="0" fontId="5" fillId="3" borderId="10" xfId="0" applyFont="1" applyFill="1" applyBorder="1" applyAlignment="1">
      <alignment horizontal="center" wrapText="1"/>
    </xf>
    <xf numFmtId="0" fontId="2" fillId="3" borderId="2" xfId="1" applyFill="1" applyBorder="1" applyAlignment="1" applyProtection="1">
      <alignment horizontal="center" vertical="center"/>
      <protection locked="0"/>
    </xf>
    <xf numFmtId="0" fontId="2" fillId="3" borderId="5" xfId="1" applyFill="1" applyBorder="1" applyAlignment="1" applyProtection="1">
      <alignment horizontal="center" vertical="center"/>
      <protection locked="0"/>
    </xf>
    <xf numFmtId="0" fontId="2" fillId="3" borderId="11" xfId="1" applyFill="1" applyBorder="1" applyAlignment="1" applyProtection="1">
      <alignment horizontal="center" vertical="center"/>
      <protection locked="0"/>
    </xf>
    <xf numFmtId="0" fontId="2" fillId="3" borderId="14" xfId="1" applyFill="1" applyBorder="1" applyAlignment="1" applyProtection="1">
      <alignment horizontal="center" vertical="center"/>
      <protection locked="0"/>
    </xf>
    <xf numFmtId="0" fontId="13" fillId="3" borderId="1" xfId="0" applyFont="1" applyFill="1" applyBorder="1" applyAlignment="1">
      <alignment horizontal="left" vertical="center" indent="1"/>
    </xf>
    <xf numFmtId="0" fontId="13" fillId="3" borderId="2" xfId="0" applyFont="1" applyFill="1" applyBorder="1" applyAlignment="1">
      <alignment horizontal="left" vertical="center" indent="1"/>
    </xf>
    <xf numFmtId="0" fontId="13" fillId="3" borderId="5" xfId="0" applyFont="1" applyFill="1" applyBorder="1" applyAlignment="1">
      <alignment horizontal="left" vertical="center" indent="1"/>
    </xf>
    <xf numFmtId="0" fontId="13" fillId="3" borderId="6" xfId="0" applyFont="1" applyFill="1" applyBorder="1" applyAlignment="1">
      <alignment horizontal="left" vertical="center" indent="1"/>
    </xf>
    <xf numFmtId="0" fontId="13" fillId="3" borderId="0" xfId="0" applyFont="1" applyFill="1" applyAlignment="1">
      <alignment horizontal="left" vertical="center" indent="1"/>
    </xf>
    <xf numFmtId="0" fontId="13" fillId="3" borderId="9" xfId="0" applyFont="1" applyFill="1" applyBorder="1" applyAlignment="1">
      <alignment horizontal="left" vertical="center" indent="1"/>
    </xf>
    <xf numFmtId="0" fontId="5" fillId="3" borderId="1" xfId="0" applyFont="1" applyFill="1" applyBorder="1" applyAlignment="1">
      <alignment horizontal="left" vertical="center" indent="1"/>
    </xf>
    <xf numFmtId="0" fontId="5" fillId="3" borderId="2" xfId="0" applyFont="1" applyFill="1" applyBorder="1" applyAlignment="1">
      <alignment horizontal="left" vertical="center" indent="1"/>
    </xf>
    <xf numFmtId="0" fontId="5" fillId="3" borderId="5" xfId="0" applyFont="1" applyFill="1" applyBorder="1" applyAlignment="1">
      <alignment horizontal="left" vertical="center" indent="1"/>
    </xf>
    <xf numFmtId="0" fontId="5" fillId="3" borderId="9" xfId="0" applyFont="1" applyFill="1" applyBorder="1" applyAlignment="1">
      <alignment horizontal="left" vertical="center" indent="1"/>
    </xf>
    <xf numFmtId="0" fontId="5" fillId="3" borderId="6" xfId="0" applyFont="1" applyFill="1" applyBorder="1" applyAlignment="1">
      <alignment horizontal="left" vertical="center" indent="1"/>
    </xf>
    <xf numFmtId="0" fontId="5" fillId="3" borderId="0" xfId="0" applyFont="1" applyFill="1" applyAlignment="1">
      <alignment horizontal="left" vertical="center" indent="1"/>
    </xf>
    <xf numFmtId="0" fontId="0" fillId="3" borderId="6"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9" xfId="0" applyFill="1" applyBorder="1" applyAlignment="1" applyProtection="1">
      <alignment horizontal="left" vertical="center" indent="1"/>
      <protection locked="0"/>
    </xf>
    <xf numFmtId="0" fontId="0" fillId="3" borderId="10" xfId="0" applyFill="1" applyBorder="1" applyAlignment="1" applyProtection="1">
      <alignment horizontal="left" vertical="center" indent="1"/>
      <protection locked="0"/>
    </xf>
    <xf numFmtId="0" fontId="0" fillId="3" borderId="11"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6"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9" xfId="0" applyFill="1" applyBorder="1" applyAlignment="1" applyProtection="1">
      <alignment horizontal="left" indent="1"/>
      <protection locked="0"/>
    </xf>
    <xf numFmtId="0" fontId="0" fillId="3" borderId="10" xfId="0" applyFill="1" applyBorder="1" applyAlignment="1" applyProtection="1">
      <alignment horizontal="left" indent="1"/>
      <protection locked="0"/>
    </xf>
    <xf numFmtId="0" fontId="0" fillId="3" borderId="11"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6"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9" xfId="0" applyFill="1" applyBorder="1" applyAlignment="1" applyProtection="1">
      <alignment vertical="top" wrapText="1"/>
      <protection locked="0"/>
    </xf>
    <xf numFmtId="0" fontId="0" fillId="3" borderId="10" xfId="0" applyFill="1" applyBorder="1" applyAlignment="1" applyProtection="1">
      <alignment vertical="top" wrapText="1"/>
      <protection locked="0"/>
    </xf>
    <xf numFmtId="0" fontId="0" fillId="3" borderId="11" xfId="0" applyFill="1" applyBorder="1" applyAlignment="1" applyProtection="1">
      <alignment vertical="top" wrapText="1"/>
      <protection locked="0"/>
    </xf>
    <xf numFmtId="0" fontId="0" fillId="3" borderId="14" xfId="0" applyFill="1" applyBorder="1" applyAlignment="1" applyProtection="1">
      <alignment vertical="top" wrapText="1"/>
      <protection locked="0"/>
    </xf>
    <xf numFmtId="0" fontId="2" fillId="3" borderId="6" xfId="1" applyFill="1" applyBorder="1" applyAlignment="1" applyProtection="1">
      <alignment horizontal="left" vertical="top" wrapText="1" indent="1"/>
      <protection locked="0"/>
    </xf>
    <xf numFmtId="0" fontId="2" fillId="3" borderId="0" xfId="1" applyFill="1" applyAlignment="1" applyProtection="1">
      <alignment horizontal="left" vertical="top" indent="1"/>
      <protection locked="0"/>
    </xf>
    <xf numFmtId="0" fontId="2" fillId="3" borderId="9" xfId="1" applyFill="1" applyBorder="1" applyAlignment="1" applyProtection="1">
      <alignment horizontal="left" vertical="top" indent="1"/>
      <protection locked="0"/>
    </xf>
    <xf numFmtId="0" fontId="2" fillId="3" borderId="6" xfId="1" applyFill="1" applyBorder="1" applyAlignment="1" applyProtection="1">
      <alignment horizontal="left" vertical="top" indent="1"/>
      <protection locked="0"/>
    </xf>
    <xf numFmtId="0" fontId="2" fillId="3" borderId="10" xfId="1" applyFill="1" applyBorder="1" applyAlignment="1" applyProtection="1">
      <alignment horizontal="left" vertical="top" indent="1"/>
      <protection locked="0"/>
    </xf>
    <xf numFmtId="0" fontId="2" fillId="3" borderId="11" xfId="1" applyFill="1" applyBorder="1" applyAlignment="1" applyProtection="1">
      <alignment horizontal="left" vertical="top" indent="1"/>
      <protection locked="0"/>
    </xf>
    <xf numFmtId="0" fontId="2" fillId="3" borderId="14" xfId="1" applyFill="1" applyBorder="1" applyAlignment="1" applyProtection="1">
      <alignment horizontal="left" vertical="top" indent="1"/>
      <protection locked="0"/>
    </xf>
    <xf numFmtId="0" fontId="0" fillId="3" borderId="6" xfId="0" applyFill="1"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0" fillId="0" borderId="6"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4" xfId="0" applyBorder="1" applyAlignment="1">
      <alignment horizontal="left" vertical="top"/>
    </xf>
    <xf numFmtId="0" fontId="0" fillId="3" borderId="6"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9" xfId="0" applyFill="1" applyBorder="1" applyAlignment="1" applyProtection="1">
      <alignment horizontal="left" vertical="top" wrapText="1"/>
      <protection locked="0"/>
    </xf>
    <xf numFmtId="0" fontId="0" fillId="3" borderId="10" xfId="0" applyFill="1" applyBorder="1" applyAlignment="1" applyProtection="1">
      <alignment horizontal="left" vertical="top" wrapText="1"/>
      <protection locked="0"/>
    </xf>
    <xf numFmtId="0" fontId="0" fillId="3" borderId="11"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2" fillId="3" borderId="0" xfId="1" applyFill="1" applyAlignment="1" applyProtection="1">
      <alignment horizontal="center" vertical="top"/>
      <protection locked="0"/>
    </xf>
    <xf numFmtId="0" fontId="2" fillId="3" borderId="9" xfId="1" applyFill="1" applyBorder="1" applyAlignment="1" applyProtection="1">
      <alignment horizontal="center" vertical="top"/>
      <protection locked="0"/>
    </xf>
    <xf numFmtId="0" fontId="0" fillId="0" borderId="6"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0" borderId="14" xfId="0" applyBorder="1" applyAlignment="1">
      <alignment vertical="top" wrapText="1"/>
    </xf>
    <xf numFmtId="0" fontId="2" fillId="0" borderId="0" xfId="1" applyAlignment="1">
      <alignment horizontal="center"/>
    </xf>
    <xf numFmtId="0" fontId="10" fillId="7" borderId="1" xfId="0" applyFont="1" applyFill="1" applyBorder="1" applyAlignment="1">
      <alignment horizontal="left" vertical="center" indent="1"/>
    </xf>
    <xf numFmtId="0" fontId="10" fillId="7" borderId="2" xfId="0" applyFont="1" applyFill="1" applyBorder="1" applyAlignment="1">
      <alignment horizontal="left" vertical="center" indent="1"/>
    </xf>
    <xf numFmtId="0" fontId="10" fillId="7" borderId="20" xfId="0" applyFont="1" applyFill="1" applyBorder="1" applyAlignment="1">
      <alignment horizontal="left" vertical="center" indent="1"/>
    </xf>
    <xf numFmtId="0" fontId="10" fillId="7" borderId="25" xfId="0" applyFont="1" applyFill="1" applyBorder="1" applyAlignment="1">
      <alignment horizontal="left" vertical="center" indent="1"/>
    </xf>
    <xf numFmtId="0" fontId="10" fillId="7" borderId="0" xfId="0" applyFont="1" applyFill="1" applyAlignment="1">
      <alignment horizontal="left" vertical="center" indent="1"/>
    </xf>
    <xf numFmtId="0" fontId="10" fillId="7" borderId="22" xfId="0" applyFont="1" applyFill="1" applyBorder="1" applyAlignment="1">
      <alignment horizontal="left" vertical="center" indent="1"/>
    </xf>
    <xf numFmtId="0" fontId="10" fillId="7" borderId="26" xfId="0" applyFont="1" applyFill="1" applyBorder="1" applyAlignment="1">
      <alignment horizontal="left" vertical="center" indent="1"/>
    </xf>
    <xf numFmtId="0" fontId="10" fillId="7" borderId="27" xfId="0" applyFont="1" applyFill="1" applyBorder="1" applyAlignment="1">
      <alignment horizontal="left" vertical="center" indent="1"/>
    </xf>
    <xf numFmtId="0" fontId="10" fillId="7" borderId="28" xfId="0" applyFont="1" applyFill="1" applyBorder="1" applyAlignment="1">
      <alignment horizontal="left" vertical="center" indent="1"/>
    </xf>
    <xf numFmtId="0" fontId="15" fillId="7" borderId="1" xfId="0" applyFont="1" applyFill="1" applyBorder="1" applyAlignment="1">
      <alignment horizontal="center" vertical="center" wrapText="1"/>
    </xf>
    <xf numFmtId="0" fontId="15" fillId="7" borderId="2" xfId="0" applyFont="1" applyFill="1" applyBorder="1" applyAlignment="1">
      <alignment horizontal="center" vertical="center" wrapText="1"/>
    </xf>
    <xf numFmtId="0" fontId="15" fillId="7" borderId="5" xfId="0" applyFont="1" applyFill="1" applyBorder="1" applyAlignment="1">
      <alignment horizontal="center" vertical="center" wrapText="1"/>
    </xf>
    <xf numFmtId="0" fontId="15" fillId="7" borderId="6" xfId="0" applyFont="1" applyFill="1" applyBorder="1" applyAlignment="1">
      <alignment horizontal="center" vertical="center" wrapText="1"/>
    </xf>
    <xf numFmtId="0" fontId="15" fillId="7" borderId="0" xfId="0" applyFont="1" applyFill="1" applyAlignment="1">
      <alignment horizontal="center" vertical="center" wrapText="1"/>
    </xf>
    <xf numFmtId="0" fontId="15" fillId="7" borderId="9" xfId="0" applyFont="1" applyFill="1" applyBorder="1" applyAlignment="1">
      <alignment horizontal="center" vertical="center" wrapText="1"/>
    </xf>
    <xf numFmtId="0" fontId="15" fillId="7" borderId="10" xfId="0" applyFont="1" applyFill="1" applyBorder="1" applyAlignment="1">
      <alignment horizontal="center" vertical="center" wrapText="1"/>
    </xf>
    <xf numFmtId="0" fontId="15" fillId="7" borderId="11" xfId="0" applyFont="1" applyFill="1" applyBorder="1" applyAlignment="1">
      <alignment horizontal="center" vertical="center" wrapText="1"/>
    </xf>
    <xf numFmtId="0" fontId="15" fillId="7" borderId="14" xfId="0" applyFont="1" applyFill="1" applyBorder="1" applyAlignment="1">
      <alignment horizontal="center" vertical="center" wrapText="1"/>
    </xf>
    <xf numFmtId="0" fontId="10" fillId="7" borderId="1" xfId="0" applyFont="1" applyFill="1" applyBorder="1" applyAlignment="1">
      <alignment horizontal="center" vertical="center"/>
    </xf>
    <xf numFmtId="0" fontId="10" fillId="7" borderId="18" xfId="0" applyFont="1" applyFill="1" applyBorder="1" applyAlignment="1">
      <alignment horizontal="center" vertical="center"/>
    </xf>
    <xf numFmtId="14" fontId="3" fillId="7" borderId="2" xfId="0" applyNumberFormat="1" applyFont="1" applyFill="1" applyBorder="1" applyAlignment="1" applyProtection="1">
      <alignment horizontal="center" vertical="center"/>
      <protection locked="0"/>
    </xf>
    <xf numFmtId="14" fontId="3" fillId="7" borderId="20" xfId="0" applyNumberFormat="1" applyFont="1" applyFill="1" applyBorder="1" applyAlignment="1" applyProtection="1">
      <alignment horizontal="center" vertical="center"/>
      <protection locked="0"/>
    </xf>
    <xf numFmtId="14" fontId="3" fillId="7" borderId="11" xfId="0" applyNumberFormat="1" applyFont="1" applyFill="1" applyBorder="1" applyAlignment="1" applyProtection="1">
      <alignment horizontal="center" vertical="center"/>
      <protection locked="0"/>
    </xf>
    <xf numFmtId="14" fontId="3" fillId="7" borderId="23" xfId="0" applyNumberFormat="1" applyFont="1" applyFill="1" applyBorder="1" applyAlignment="1" applyProtection="1">
      <alignment horizontal="center" vertical="center"/>
      <protection locked="0"/>
    </xf>
    <xf numFmtId="0" fontId="10" fillId="7" borderId="24" xfId="0" applyFont="1" applyFill="1" applyBorder="1" applyAlignment="1">
      <alignment horizontal="center" vertical="center"/>
    </xf>
    <xf numFmtId="0" fontId="10" fillId="7" borderId="10" xfId="0" applyFont="1" applyFill="1" applyBorder="1" applyAlignment="1">
      <alignment horizontal="center" vertical="center"/>
    </xf>
    <xf numFmtId="0" fontId="3" fillId="7" borderId="2" xfId="0" applyFont="1" applyFill="1" applyBorder="1" applyAlignment="1" applyProtection="1">
      <alignment horizontal="center" vertical="center"/>
      <protection locked="0"/>
    </xf>
    <xf numFmtId="0" fontId="3" fillId="7" borderId="20" xfId="0" applyFont="1" applyFill="1" applyBorder="1" applyAlignment="1" applyProtection="1">
      <alignment horizontal="center" vertical="center"/>
      <protection locked="0"/>
    </xf>
    <xf numFmtId="0" fontId="3" fillId="7" borderId="11" xfId="0" applyFont="1" applyFill="1" applyBorder="1" applyAlignment="1" applyProtection="1">
      <alignment horizontal="center" vertical="center"/>
      <protection locked="0"/>
    </xf>
    <xf numFmtId="0" fontId="3" fillId="7" borderId="23" xfId="0" applyFont="1" applyFill="1" applyBorder="1" applyAlignment="1" applyProtection="1">
      <alignment horizontal="center" vertical="center"/>
      <protection locked="0"/>
    </xf>
    <xf numFmtId="0" fontId="16" fillId="7" borderId="2" xfId="0" applyFont="1" applyFill="1" applyBorder="1" applyAlignment="1" applyProtection="1">
      <alignment horizontal="center" vertical="center"/>
      <protection locked="0"/>
    </xf>
    <xf numFmtId="0" fontId="16" fillId="7" borderId="20" xfId="0" applyFont="1" applyFill="1" applyBorder="1" applyAlignment="1" applyProtection="1">
      <alignment horizontal="center" vertical="center"/>
      <protection locked="0"/>
    </xf>
    <xf numFmtId="0" fontId="16" fillId="7" borderId="19" xfId="0" applyFont="1" applyFill="1" applyBorder="1" applyAlignment="1" applyProtection="1">
      <alignment horizontal="center" vertical="center"/>
      <protection locked="0"/>
    </xf>
    <xf numFmtId="0" fontId="16" fillId="7" borderId="21" xfId="0" applyFont="1" applyFill="1" applyBorder="1" applyAlignment="1" applyProtection="1">
      <alignment horizontal="center" vertical="center"/>
      <protection locked="0"/>
    </xf>
    <xf numFmtId="0" fontId="16" fillId="7" borderId="0" xfId="0" applyFont="1" applyFill="1" applyAlignment="1" applyProtection="1">
      <alignment horizontal="center" vertical="top"/>
      <protection locked="0"/>
    </xf>
    <xf numFmtId="0" fontId="16" fillId="7" borderId="22" xfId="0" applyFont="1" applyFill="1" applyBorder="1" applyAlignment="1" applyProtection="1">
      <alignment horizontal="center" vertical="top"/>
      <protection locked="0"/>
    </xf>
    <xf numFmtId="0" fontId="3" fillId="7" borderId="6" xfId="0" applyFont="1" applyFill="1" applyBorder="1" applyAlignment="1" applyProtection="1">
      <alignment horizontal="left" vertical="center" indent="1"/>
      <protection locked="0"/>
    </xf>
    <xf numFmtId="0" fontId="3" fillId="7" borderId="0" xfId="0" applyFont="1" applyFill="1" applyAlignment="1" applyProtection="1">
      <alignment horizontal="left" vertical="center" indent="1"/>
      <protection locked="0"/>
    </xf>
    <xf numFmtId="0" fontId="3" fillId="7" borderId="9" xfId="0" applyFont="1" applyFill="1" applyBorder="1" applyAlignment="1" applyProtection="1">
      <alignment horizontal="left" vertical="center" indent="1"/>
      <protection locked="0"/>
    </xf>
    <xf numFmtId="0" fontId="3" fillId="7" borderId="10" xfId="0" applyFont="1" applyFill="1" applyBorder="1" applyAlignment="1" applyProtection="1">
      <alignment horizontal="left" vertical="center" indent="1"/>
      <protection locked="0"/>
    </xf>
    <xf numFmtId="0" fontId="3" fillId="7" borderId="11" xfId="0" applyFont="1" applyFill="1" applyBorder="1" applyAlignment="1" applyProtection="1">
      <alignment horizontal="left" vertical="center" indent="1"/>
      <protection locked="0"/>
    </xf>
    <xf numFmtId="0" fontId="3" fillId="7" borderId="14" xfId="0" applyFont="1" applyFill="1" applyBorder="1" applyAlignment="1" applyProtection="1">
      <alignment horizontal="left" vertical="center" indent="1"/>
      <protection locked="0"/>
    </xf>
    <xf numFmtId="0" fontId="3" fillId="7" borderId="6" xfId="0" applyFont="1" applyFill="1" applyBorder="1" applyAlignment="1" applyProtection="1">
      <alignment horizontal="left" indent="1"/>
      <protection locked="0"/>
    </xf>
    <xf numFmtId="0" fontId="3" fillId="7" borderId="0" xfId="0" applyFont="1" applyFill="1" applyAlignment="1" applyProtection="1">
      <alignment horizontal="left" indent="1"/>
      <protection locked="0"/>
    </xf>
    <xf numFmtId="0" fontId="3" fillId="7" borderId="22" xfId="0" applyFont="1" applyFill="1" applyBorder="1" applyAlignment="1" applyProtection="1">
      <alignment horizontal="left" indent="1"/>
      <protection locked="0"/>
    </xf>
    <xf numFmtId="0" fontId="3" fillId="7" borderId="10" xfId="0" applyFont="1" applyFill="1" applyBorder="1" applyAlignment="1" applyProtection="1">
      <alignment horizontal="left" indent="1"/>
      <protection locked="0"/>
    </xf>
    <xf numFmtId="0" fontId="3" fillId="7" borderId="11" xfId="0" applyFont="1" applyFill="1" applyBorder="1" applyAlignment="1" applyProtection="1">
      <alignment horizontal="left" indent="1"/>
      <protection locked="0"/>
    </xf>
    <xf numFmtId="0" fontId="3" fillId="7" borderId="23" xfId="0" applyFont="1" applyFill="1" applyBorder="1" applyAlignment="1" applyProtection="1">
      <alignment horizontal="left" indent="1"/>
      <protection locked="0"/>
    </xf>
    <xf numFmtId="0" fontId="3" fillId="7" borderId="6" xfId="0" applyFont="1" applyFill="1" applyBorder="1" applyAlignment="1" applyProtection="1">
      <alignment vertical="top" wrapText="1"/>
      <protection locked="0"/>
    </xf>
    <xf numFmtId="0" fontId="3" fillId="7" borderId="0" xfId="0" applyFont="1" applyFill="1" applyAlignment="1" applyProtection="1">
      <alignment vertical="top" wrapText="1"/>
      <protection locked="0"/>
    </xf>
    <xf numFmtId="0" fontId="3" fillId="7" borderId="22" xfId="0" applyFont="1" applyFill="1" applyBorder="1" applyAlignment="1" applyProtection="1">
      <alignment vertical="top" wrapText="1"/>
      <protection locked="0"/>
    </xf>
    <xf numFmtId="0" fontId="3" fillId="7" borderId="10" xfId="0" applyFont="1" applyFill="1" applyBorder="1" applyAlignment="1" applyProtection="1">
      <alignment vertical="top" wrapText="1"/>
      <protection locked="0"/>
    </xf>
    <xf numFmtId="0" fontId="3" fillId="7" borderId="11" xfId="0" applyFont="1" applyFill="1" applyBorder="1" applyAlignment="1" applyProtection="1">
      <alignment vertical="top" wrapText="1"/>
      <protection locked="0"/>
    </xf>
    <xf numFmtId="0" fontId="3" fillId="7" borderId="23" xfId="0" applyFont="1" applyFill="1" applyBorder="1" applyAlignment="1" applyProtection="1">
      <alignment vertical="top" wrapText="1"/>
      <protection locked="0"/>
    </xf>
    <xf numFmtId="0" fontId="17" fillId="7" borderId="1" xfId="0" applyFont="1" applyFill="1" applyBorder="1" applyAlignment="1">
      <alignment horizontal="left" vertical="center" indent="1"/>
    </xf>
    <xf numFmtId="0" fontId="17" fillId="7" borderId="2" xfId="0" applyFont="1" applyFill="1" applyBorder="1" applyAlignment="1">
      <alignment horizontal="left" vertical="center" indent="1"/>
    </xf>
    <xf numFmtId="0" fontId="17" fillId="7" borderId="20" xfId="0" applyFont="1" applyFill="1" applyBorder="1" applyAlignment="1">
      <alignment horizontal="left" vertical="center" indent="1"/>
    </xf>
    <xf numFmtId="0" fontId="2" fillId="7" borderId="6" xfId="1" applyFill="1" applyBorder="1" applyAlignment="1" applyProtection="1">
      <alignment horizontal="left" vertical="top" wrapText="1" indent="1"/>
      <protection locked="0"/>
    </xf>
    <xf numFmtId="0" fontId="2" fillId="7" borderId="0" xfId="1" applyFill="1" applyAlignment="1" applyProtection="1">
      <alignment horizontal="left" vertical="top" wrapText="1" indent="1"/>
      <protection locked="0"/>
    </xf>
    <xf numFmtId="0" fontId="2" fillId="7" borderId="22" xfId="1" applyFill="1" applyBorder="1" applyAlignment="1" applyProtection="1">
      <alignment horizontal="left" vertical="top" wrapText="1" indent="1"/>
      <protection locked="0"/>
    </xf>
    <xf numFmtId="0" fontId="2" fillId="7" borderId="10" xfId="1" applyFill="1" applyBorder="1" applyAlignment="1" applyProtection="1">
      <alignment horizontal="left" vertical="top" wrapText="1" indent="1"/>
      <protection locked="0"/>
    </xf>
    <xf numFmtId="0" fontId="2" fillId="7" borderId="11" xfId="1" applyFill="1" applyBorder="1" applyAlignment="1" applyProtection="1">
      <alignment horizontal="left" vertical="top" wrapText="1" indent="1"/>
      <protection locked="0"/>
    </xf>
    <xf numFmtId="0" fontId="2" fillId="7" borderId="23" xfId="1" applyFill="1" applyBorder="1" applyAlignment="1" applyProtection="1">
      <alignment horizontal="left" vertical="top" wrapText="1" indent="1"/>
      <protection locked="0"/>
    </xf>
    <xf numFmtId="0" fontId="17" fillId="7" borderId="6" xfId="0" applyFont="1" applyFill="1" applyBorder="1" applyAlignment="1">
      <alignment horizontal="left" vertical="center" indent="1"/>
    </xf>
    <xf numFmtId="0" fontId="17" fillId="7" borderId="0" xfId="0" applyFont="1" applyFill="1" applyAlignment="1">
      <alignment horizontal="left" vertical="center" indent="1"/>
    </xf>
    <xf numFmtId="0" fontId="17" fillId="7" borderId="22" xfId="0" applyFont="1" applyFill="1" applyBorder="1" applyAlignment="1">
      <alignment horizontal="left" vertical="center" indent="1"/>
    </xf>
    <xf numFmtId="0" fontId="3" fillId="7" borderId="6" xfId="0" applyFont="1" applyFill="1" applyBorder="1" applyAlignment="1" applyProtection="1">
      <alignment horizontal="left" vertical="top" wrapText="1"/>
      <protection locked="0"/>
    </xf>
    <xf numFmtId="0" fontId="3" fillId="7" borderId="0" xfId="0" applyFont="1" applyFill="1" applyAlignment="1" applyProtection="1">
      <alignment horizontal="left" vertical="top" wrapText="1"/>
      <protection locked="0"/>
    </xf>
    <xf numFmtId="0" fontId="3" fillId="7" borderId="22" xfId="0" applyFont="1" applyFill="1" applyBorder="1" applyAlignment="1" applyProtection="1">
      <alignment horizontal="left" vertical="top" wrapText="1"/>
      <protection locked="0"/>
    </xf>
    <xf numFmtId="0" fontId="3" fillId="7" borderId="10" xfId="0" applyFont="1" applyFill="1" applyBorder="1" applyAlignment="1" applyProtection="1">
      <alignment horizontal="left" vertical="top" wrapText="1"/>
      <protection locked="0"/>
    </xf>
    <xf numFmtId="0" fontId="3" fillId="7" borderId="11" xfId="0" applyFont="1" applyFill="1" applyBorder="1" applyAlignment="1" applyProtection="1">
      <alignment horizontal="left" vertical="top" wrapText="1"/>
      <protection locked="0"/>
    </xf>
    <xf numFmtId="0" fontId="3" fillId="7" borderId="23" xfId="0" applyFont="1" applyFill="1" applyBorder="1" applyAlignment="1" applyProtection="1">
      <alignment horizontal="left" vertical="top" wrapText="1"/>
      <protection locked="0"/>
    </xf>
    <xf numFmtId="0" fontId="3" fillId="7" borderId="6" xfId="0" applyFont="1" applyFill="1" applyBorder="1" applyAlignment="1">
      <alignment horizontal="left" vertical="top"/>
    </xf>
    <xf numFmtId="0" fontId="3" fillId="7" borderId="0" xfId="0" applyFont="1" applyFill="1" applyAlignment="1">
      <alignment horizontal="left" vertical="top"/>
    </xf>
    <xf numFmtId="0" fontId="3" fillId="7" borderId="22" xfId="0" applyFont="1" applyFill="1" applyBorder="1" applyAlignment="1">
      <alignment horizontal="left" vertical="top"/>
    </xf>
    <xf numFmtId="0" fontId="3" fillId="7" borderId="18" xfId="0" applyFont="1" applyFill="1" applyBorder="1" applyAlignment="1">
      <alignment horizontal="left" vertical="top"/>
    </xf>
    <xf numFmtId="0" fontId="3" fillId="7" borderId="19" xfId="0" applyFont="1" applyFill="1" applyBorder="1" applyAlignment="1">
      <alignment horizontal="left" vertical="top"/>
    </xf>
    <xf numFmtId="0" fontId="3" fillId="7" borderId="21" xfId="0" applyFont="1" applyFill="1" applyBorder="1" applyAlignment="1">
      <alignment horizontal="left" vertical="top"/>
    </xf>
    <xf numFmtId="0" fontId="3" fillId="0" borderId="6" xfId="0" applyFont="1" applyBorder="1" applyAlignment="1">
      <alignment vertical="top" wrapText="1"/>
    </xf>
    <xf numFmtId="0" fontId="3" fillId="0" borderId="0" xfId="0" applyFont="1" applyAlignment="1">
      <alignment vertical="top" wrapText="1"/>
    </xf>
    <xf numFmtId="0" fontId="3" fillId="0" borderId="22" xfId="0" applyFont="1" applyBorder="1" applyAlignment="1">
      <alignment vertical="top" wrapText="1"/>
    </xf>
    <xf numFmtId="0" fontId="3" fillId="0" borderId="10" xfId="0" applyFont="1" applyBorder="1" applyAlignment="1">
      <alignment vertical="top" wrapText="1"/>
    </xf>
    <xf numFmtId="0" fontId="3" fillId="0" borderId="11" xfId="0" applyFont="1" applyBorder="1" applyAlignment="1">
      <alignment vertical="top" wrapText="1"/>
    </xf>
    <xf numFmtId="0" fontId="3" fillId="0" borderId="23" xfId="0" applyFont="1" applyBorder="1" applyAlignment="1">
      <alignment vertical="top" wrapText="1"/>
    </xf>
    <xf numFmtId="0" fontId="3" fillId="0" borderId="6" xfId="0" applyFont="1" applyBorder="1" applyAlignment="1">
      <alignment horizontal="left" vertical="top"/>
    </xf>
    <xf numFmtId="0" fontId="3" fillId="0" borderId="0" xfId="0" applyFont="1" applyAlignment="1">
      <alignment horizontal="left" vertical="top"/>
    </xf>
    <xf numFmtId="0" fontId="3" fillId="0" borderId="22" xfId="0" applyFont="1" applyBorder="1" applyAlignment="1">
      <alignment horizontal="left" vertical="top"/>
    </xf>
    <xf numFmtId="1" fontId="0" fillId="16" borderId="49" xfId="0" applyNumberFormat="1" applyFill="1" applyBorder="1" applyAlignment="1">
      <alignment horizontal="center" vertical="top"/>
    </xf>
    <xf numFmtId="1" fontId="0" fillId="16" borderId="50" xfId="0" applyNumberFormat="1" applyFill="1" applyBorder="1" applyAlignment="1">
      <alignment horizontal="center" vertical="top"/>
    </xf>
    <xf numFmtId="0" fontId="0" fillId="16" borderId="35" xfId="0" applyFill="1" applyBorder="1" applyAlignment="1">
      <alignment horizontal="left" vertical="top" wrapText="1"/>
    </xf>
    <xf numFmtId="0" fontId="0" fillId="16" borderId="42" xfId="0" applyFill="1" applyBorder="1" applyAlignment="1">
      <alignment horizontal="left" vertical="top" wrapText="1"/>
    </xf>
    <xf numFmtId="0" fontId="0" fillId="16" borderId="32" xfId="0" applyFill="1" applyBorder="1" applyAlignment="1">
      <alignment horizontal="left" vertical="top" wrapText="1"/>
    </xf>
    <xf numFmtId="0" fontId="0" fillId="16" borderId="37" xfId="0" applyFill="1" applyBorder="1" applyAlignment="1">
      <alignment horizontal="left" vertical="top" wrapText="1"/>
    </xf>
    <xf numFmtId="0" fontId="0" fillId="16" borderId="31" xfId="0" applyFill="1" applyBorder="1" applyAlignment="1">
      <alignment horizontal="left" vertical="top"/>
    </xf>
    <xf numFmtId="0" fontId="0" fillId="16" borderId="36" xfId="0" applyFill="1" applyBorder="1" applyAlignment="1">
      <alignment horizontal="left" vertical="top"/>
    </xf>
    <xf numFmtId="0" fontId="0" fillId="16" borderId="35" xfId="0" applyFill="1" applyBorder="1" applyAlignment="1">
      <alignment horizontal="center" vertical="top"/>
    </xf>
    <xf numFmtId="0" fontId="0" fillId="16" borderId="42" xfId="0" applyFill="1" applyBorder="1" applyAlignment="1">
      <alignment horizontal="center" vertical="top"/>
    </xf>
    <xf numFmtId="0" fontId="0" fillId="16" borderId="48" xfId="0" applyFill="1" applyBorder="1" applyAlignment="1">
      <alignment horizontal="center" vertical="top"/>
    </xf>
    <xf numFmtId="1" fontId="0" fillId="10" borderId="49" xfId="0" applyNumberFormat="1" applyFill="1" applyBorder="1" applyAlignment="1">
      <alignment horizontal="center" vertical="top"/>
    </xf>
    <xf numFmtId="1" fontId="0" fillId="10" borderId="50" xfId="0" applyNumberFormat="1" applyFill="1" applyBorder="1" applyAlignment="1">
      <alignment horizontal="center" vertical="top"/>
    </xf>
    <xf numFmtId="1" fontId="0" fillId="10" borderId="52" xfId="0" applyNumberFormat="1" applyFill="1" applyBorder="1" applyAlignment="1">
      <alignment horizontal="center" vertical="top"/>
    </xf>
    <xf numFmtId="0" fontId="0" fillId="16" borderId="6" xfId="0" applyFill="1" applyBorder="1" applyAlignment="1">
      <alignment horizontal="center" vertical="top"/>
    </xf>
    <xf numFmtId="0" fontId="0" fillId="10" borderId="31" xfId="0" applyFill="1" applyBorder="1" applyAlignment="1">
      <alignment horizontal="left" vertical="top"/>
    </xf>
    <xf numFmtId="0" fontId="0" fillId="10" borderId="36" xfId="0" applyFill="1" applyBorder="1" applyAlignment="1">
      <alignment horizontal="left" vertical="top"/>
    </xf>
    <xf numFmtId="0" fontId="0" fillId="10" borderId="35" xfId="0" applyFill="1" applyBorder="1" applyAlignment="1">
      <alignment horizontal="left" vertical="top" wrapText="1"/>
    </xf>
    <xf numFmtId="0" fontId="0" fillId="10" borderId="42" xfId="0" applyFill="1" applyBorder="1" applyAlignment="1">
      <alignment horizontal="left" vertical="top" wrapText="1"/>
    </xf>
    <xf numFmtId="0" fontId="0" fillId="10" borderId="32" xfId="0" applyFill="1" applyBorder="1" applyAlignment="1">
      <alignment horizontal="left" vertical="top" wrapText="1"/>
    </xf>
    <xf numFmtId="0" fontId="0" fillId="10" borderId="37" xfId="0" applyFill="1" applyBorder="1" applyAlignment="1">
      <alignment horizontal="left" vertical="top" wrapText="1"/>
    </xf>
    <xf numFmtId="0" fontId="0" fillId="10" borderId="35" xfId="0" applyFill="1" applyBorder="1" applyAlignment="1">
      <alignment horizontal="center" vertical="top"/>
    </xf>
    <xf numFmtId="0" fontId="0" fillId="10" borderId="42" xfId="0" applyFill="1" applyBorder="1" applyAlignment="1">
      <alignment horizontal="center" vertical="top"/>
    </xf>
    <xf numFmtId="0" fontId="0" fillId="10" borderId="48" xfId="0" applyFill="1" applyBorder="1" applyAlignment="1">
      <alignment horizontal="center" vertical="top"/>
    </xf>
    <xf numFmtId="0" fontId="0" fillId="10" borderId="51" xfId="0" applyFill="1" applyBorder="1" applyAlignment="1">
      <alignment horizontal="left" vertical="top"/>
    </xf>
    <xf numFmtId="0" fontId="0" fillId="10" borderId="48" xfId="0" applyFill="1" applyBorder="1" applyAlignment="1">
      <alignment horizontal="left" vertical="top" wrapText="1"/>
    </xf>
    <xf numFmtId="6" fontId="23" fillId="0" borderId="0" xfId="0" applyNumberFormat="1" applyFont="1" applyAlignment="1">
      <alignment vertical="top"/>
    </xf>
    <xf numFmtId="0" fontId="23" fillId="0" borderId="0" xfId="0" applyFont="1" applyAlignment="1">
      <alignment vertical="top" wrapText="1"/>
    </xf>
  </cellXfs>
  <cellStyles count="9">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Hyperlink" xfId="1" builtinId="8"/>
    <cellStyle name="Normal" xfId="0" builtinId="0"/>
    <cellStyle name="Percent" xfId="2" builtinId="5"/>
  </cellStyles>
  <dxfs count="0"/>
  <tableStyles count="0" defaultTableStyle="TableStyleMedium9" defaultPivotStyle="PivotStyleMedium4"/>
  <colors>
    <mruColors>
      <color rgb="FFDAEFF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onnections" Target="connection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1.png"/><Relationship Id="rId7" Type="http://schemas.openxmlformats.org/officeDocument/2006/relationships/image" Target="../media/image2.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7.png"/><Relationship Id="rId5"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1</xdr:row>
      <xdr:rowOff>127000</xdr:rowOff>
    </xdr:from>
    <xdr:to>
      <xdr:col>9</xdr:col>
      <xdr:colOff>622300</xdr:colOff>
      <xdr:row>24</xdr:row>
      <xdr:rowOff>44678</xdr:rowOff>
    </xdr:to>
    <xdr:pic>
      <xdr:nvPicPr>
        <xdr:cNvPr id="4" name="Picture 3">
          <a:extLst>
            <a:ext uri="{FF2B5EF4-FFF2-40B4-BE49-F238E27FC236}">
              <a16:creationId xmlns:a16="http://schemas.microsoft.com/office/drawing/2014/main" id="{3EC8EC2E-AE96-B24D-AB7A-C5669DBFA1BF}"/>
            </a:ext>
          </a:extLst>
        </xdr:cNvPr>
        <xdr:cNvPicPr>
          <a:picLocks noChangeAspect="1"/>
        </xdr:cNvPicPr>
      </xdr:nvPicPr>
      <xdr:blipFill>
        <a:blip xmlns:r="http://schemas.openxmlformats.org/officeDocument/2006/relationships" r:embed="rId1"/>
        <a:stretch>
          <a:fillRect/>
        </a:stretch>
      </xdr:blipFill>
      <xdr:spPr>
        <a:xfrm>
          <a:off x="12700" y="330200"/>
          <a:ext cx="8039100" cy="4591278"/>
        </a:xfrm>
        <a:prstGeom prst="rect">
          <a:avLst/>
        </a:prstGeom>
      </xdr:spPr>
    </xdr:pic>
    <xdr:clientData/>
  </xdr:twoCellAnchor>
  <xdr:twoCellAnchor editAs="oneCell">
    <xdr:from>
      <xdr:col>1</xdr:col>
      <xdr:colOff>0</xdr:colOff>
      <xdr:row>29</xdr:row>
      <xdr:rowOff>0</xdr:rowOff>
    </xdr:from>
    <xdr:to>
      <xdr:col>9</xdr:col>
      <xdr:colOff>508000</xdr:colOff>
      <xdr:row>50</xdr:row>
      <xdr:rowOff>190500</xdr:rowOff>
    </xdr:to>
    <xdr:pic>
      <xdr:nvPicPr>
        <xdr:cNvPr id="9" name="Picture 8">
          <a:extLst>
            <a:ext uri="{FF2B5EF4-FFF2-40B4-BE49-F238E27FC236}">
              <a16:creationId xmlns:a16="http://schemas.microsoft.com/office/drawing/2014/main" id="{0C3E82DB-99F0-3245-9B43-C4AAAC4310C2}"/>
            </a:ext>
          </a:extLst>
        </xdr:cNvPr>
        <xdr:cNvPicPr>
          <a:picLocks noChangeAspect="1"/>
        </xdr:cNvPicPr>
      </xdr:nvPicPr>
      <xdr:blipFill>
        <a:blip xmlns:r="http://schemas.openxmlformats.org/officeDocument/2006/relationships" r:embed="rId2"/>
        <a:stretch>
          <a:fillRect/>
        </a:stretch>
      </xdr:blipFill>
      <xdr:spPr>
        <a:xfrm>
          <a:off x="825500" y="5892800"/>
          <a:ext cx="7112000" cy="4457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154</xdr:row>
      <xdr:rowOff>0</xdr:rowOff>
    </xdr:from>
    <xdr:to>
      <xdr:col>12</xdr:col>
      <xdr:colOff>228600</xdr:colOff>
      <xdr:row>195</xdr:row>
      <xdr:rowOff>114300</xdr:rowOff>
    </xdr:to>
    <xdr:pic>
      <xdr:nvPicPr>
        <xdr:cNvPr id="7" name="Picture 6">
          <a:extLst>
            <a:ext uri="{FF2B5EF4-FFF2-40B4-BE49-F238E27FC236}">
              <a16:creationId xmlns:a16="http://schemas.microsoft.com/office/drawing/2014/main" id="{B3BB145B-A188-4040-BEE9-F35B9FF9C920}"/>
            </a:ext>
          </a:extLst>
        </xdr:cNvPr>
        <xdr:cNvPicPr>
          <a:picLocks noChangeAspect="1"/>
        </xdr:cNvPicPr>
      </xdr:nvPicPr>
      <xdr:blipFill>
        <a:blip xmlns:r="http://schemas.openxmlformats.org/officeDocument/2006/relationships" r:embed="rId1"/>
        <a:stretch>
          <a:fillRect/>
        </a:stretch>
      </xdr:blipFill>
      <xdr:spPr>
        <a:xfrm>
          <a:off x="825500" y="31292800"/>
          <a:ext cx="9309100" cy="8445500"/>
        </a:xfrm>
        <a:prstGeom prst="rect">
          <a:avLst/>
        </a:prstGeom>
      </xdr:spPr>
    </xdr:pic>
    <xdr:clientData/>
  </xdr:twoCellAnchor>
  <xdr:twoCellAnchor editAs="oneCell">
    <xdr:from>
      <xdr:col>1</xdr:col>
      <xdr:colOff>0</xdr:colOff>
      <xdr:row>199</xdr:row>
      <xdr:rowOff>0</xdr:rowOff>
    </xdr:from>
    <xdr:to>
      <xdr:col>14</xdr:col>
      <xdr:colOff>495300</xdr:colOff>
      <xdr:row>215</xdr:row>
      <xdr:rowOff>77851</xdr:rowOff>
    </xdr:to>
    <xdr:pic>
      <xdr:nvPicPr>
        <xdr:cNvPr id="8" name="Picture 7">
          <a:extLst>
            <a:ext uri="{FF2B5EF4-FFF2-40B4-BE49-F238E27FC236}">
              <a16:creationId xmlns:a16="http://schemas.microsoft.com/office/drawing/2014/main" id="{9CB6FC50-200C-6144-BA63-2031B21011A8}"/>
            </a:ext>
          </a:extLst>
        </xdr:cNvPr>
        <xdr:cNvPicPr>
          <a:picLocks noChangeAspect="1"/>
        </xdr:cNvPicPr>
      </xdr:nvPicPr>
      <xdr:blipFill>
        <a:blip xmlns:r="http://schemas.openxmlformats.org/officeDocument/2006/relationships" r:embed="rId2"/>
        <a:stretch>
          <a:fillRect/>
        </a:stretch>
      </xdr:blipFill>
      <xdr:spPr>
        <a:xfrm>
          <a:off x="825500" y="40436800"/>
          <a:ext cx="11226800" cy="3329051"/>
        </a:xfrm>
        <a:prstGeom prst="rect">
          <a:avLst/>
        </a:prstGeom>
      </xdr:spPr>
    </xdr:pic>
    <xdr:clientData/>
  </xdr:twoCellAnchor>
  <xdr:twoCellAnchor editAs="oneCell">
    <xdr:from>
      <xdr:col>0</xdr:col>
      <xdr:colOff>12700</xdr:colOff>
      <xdr:row>0</xdr:row>
      <xdr:rowOff>50800</xdr:rowOff>
    </xdr:from>
    <xdr:to>
      <xdr:col>9</xdr:col>
      <xdr:colOff>622300</xdr:colOff>
      <xdr:row>22</xdr:row>
      <xdr:rowOff>171678</xdr:rowOff>
    </xdr:to>
    <xdr:pic>
      <xdr:nvPicPr>
        <xdr:cNvPr id="10" name="Picture 9">
          <a:extLst>
            <a:ext uri="{FF2B5EF4-FFF2-40B4-BE49-F238E27FC236}">
              <a16:creationId xmlns:a16="http://schemas.microsoft.com/office/drawing/2014/main" id="{600A738C-0AD4-384A-9912-C949B9BD0655}"/>
            </a:ext>
          </a:extLst>
        </xdr:cNvPr>
        <xdr:cNvPicPr>
          <a:picLocks noChangeAspect="1"/>
        </xdr:cNvPicPr>
      </xdr:nvPicPr>
      <xdr:blipFill>
        <a:blip xmlns:r="http://schemas.openxmlformats.org/officeDocument/2006/relationships" r:embed="rId3"/>
        <a:stretch>
          <a:fillRect/>
        </a:stretch>
      </xdr:blipFill>
      <xdr:spPr>
        <a:xfrm>
          <a:off x="12700" y="50800"/>
          <a:ext cx="8039100" cy="4591278"/>
        </a:xfrm>
        <a:prstGeom prst="rect">
          <a:avLst/>
        </a:prstGeom>
      </xdr:spPr>
    </xdr:pic>
    <xdr:clientData/>
  </xdr:twoCellAnchor>
  <xdr:twoCellAnchor editAs="oneCell">
    <xdr:from>
      <xdr:col>13</xdr:col>
      <xdr:colOff>38100</xdr:colOff>
      <xdr:row>2</xdr:row>
      <xdr:rowOff>0</xdr:rowOff>
    </xdr:from>
    <xdr:to>
      <xdr:col>22</xdr:col>
      <xdr:colOff>423621</xdr:colOff>
      <xdr:row>24</xdr:row>
      <xdr:rowOff>114300</xdr:rowOff>
    </xdr:to>
    <xdr:pic>
      <xdr:nvPicPr>
        <xdr:cNvPr id="11" name="Picture 10">
          <a:extLst>
            <a:ext uri="{FF2B5EF4-FFF2-40B4-BE49-F238E27FC236}">
              <a16:creationId xmlns:a16="http://schemas.microsoft.com/office/drawing/2014/main" id="{6520872B-64E9-D54A-A783-D83F0A80CF11}"/>
            </a:ext>
          </a:extLst>
        </xdr:cNvPr>
        <xdr:cNvPicPr>
          <a:picLocks noChangeAspect="1"/>
        </xdr:cNvPicPr>
      </xdr:nvPicPr>
      <xdr:blipFill>
        <a:blip xmlns:r="http://schemas.openxmlformats.org/officeDocument/2006/relationships" r:embed="rId4"/>
        <a:stretch>
          <a:fillRect/>
        </a:stretch>
      </xdr:blipFill>
      <xdr:spPr>
        <a:xfrm>
          <a:off x="10769600" y="406400"/>
          <a:ext cx="7815021" cy="4584700"/>
        </a:xfrm>
        <a:prstGeom prst="rect">
          <a:avLst/>
        </a:prstGeom>
      </xdr:spPr>
    </xdr:pic>
    <xdr:clientData/>
  </xdr:twoCellAnchor>
  <xdr:twoCellAnchor editAs="oneCell">
    <xdr:from>
      <xdr:col>1</xdr:col>
      <xdr:colOff>787400</xdr:colOff>
      <xdr:row>39</xdr:row>
      <xdr:rowOff>25400</xdr:rowOff>
    </xdr:from>
    <xdr:to>
      <xdr:col>8</xdr:col>
      <xdr:colOff>698500</xdr:colOff>
      <xdr:row>70</xdr:row>
      <xdr:rowOff>125030</xdr:rowOff>
    </xdr:to>
    <xdr:pic>
      <xdr:nvPicPr>
        <xdr:cNvPr id="12" name="Picture 11">
          <a:extLst>
            <a:ext uri="{FF2B5EF4-FFF2-40B4-BE49-F238E27FC236}">
              <a16:creationId xmlns:a16="http://schemas.microsoft.com/office/drawing/2014/main" id="{F45EE85E-368F-764C-9DBE-02CEA5EA42F3}"/>
            </a:ext>
          </a:extLst>
        </xdr:cNvPr>
        <xdr:cNvPicPr>
          <a:picLocks noChangeAspect="1"/>
        </xdr:cNvPicPr>
      </xdr:nvPicPr>
      <xdr:blipFill>
        <a:blip xmlns:r="http://schemas.openxmlformats.org/officeDocument/2006/relationships" r:embed="rId5"/>
        <a:stretch>
          <a:fillRect/>
        </a:stretch>
      </xdr:blipFill>
      <xdr:spPr>
        <a:xfrm>
          <a:off x="1612900" y="7950200"/>
          <a:ext cx="5689600" cy="6398830"/>
        </a:xfrm>
        <a:prstGeom prst="rect">
          <a:avLst/>
        </a:prstGeom>
      </xdr:spPr>
    </xdr:pic>
    <xdr:clientData/>
  </xdr:twoCellAnchor>
  <xdr:twoCellAnchor editAs="oneCell">
    <xdr:from>
      <xdr:col>1</xdr:col>
      <xdr:colOff>0</xdr:colOff>
      <xdr:row>129</xdr:row>
      <xdr:rowOff>12700</xdr:rowOff>
    </xdr:from>
    <xdr:to>
      <xdr:col>13</xdr:col>
      <xdr:colOff>622300</xdr:colOff>
      <xdr:row>144</xdr:row>
      <xdr:rowOff>127000</xdr:rowOff>
    </xdr:to>
    <xdr:pic>
      <xdr:nvPicPr>
        <xdr:cNvPr id="15" name="Picture 14">
          <a:extLst>
            <a:ext uri="{FF2B5EF4-FFF2-40B4-BE49-F238E27FC236}">
              <a16:creationId xmlns:a16="http://schemas.microsoft.com/office/drawing/2014/main" id="{F8DC2A9B-1064-AB47-8124-B90B1381EC14}"/>
            </a:ext>
          </a:extLst>
        </xdr:cNvPr>
        <xdr:cNvPicPr>
          <a:picLocks noChangeAspect="1"/>
        </xdr:cNvPicPr>
      </xdr:nvPicPr>
      <xdr:blipFill>
        <a:blip xmlns:r="http://schemas.openxmlformats.org/officeDocument/2006/relationships" r:embed="rId6"/>
        <a:stretch>
          <a:fillRect/>
        </a:stretch>
      </xdr:blipFill>
      <xdr:spPr>
        <a:xfrm>
          <a:off x="825500" y="26225500"/>
          <a:ext cx="10528300" cy="3162300"/>
        </a:xfrm>
        <a:prstGeom prst="rect">
          <a:avLst/>
        </a:prstGeom>
      </xdr:spPr>
    </xdr:pic>
    <xdr:clientData/>
  </xdr:twoCellAnchor>
  <xdr:twoCellAnchor editAs="oneCell">
    <xdr:from>
      <xdr:col>1</xdr:col>
      <xdr:colOff>0</xdr:colOff>
      <xdr:row>79</xdr:row>
      <xdr:rowOff>0</xdr:rowOff>
    </xdr:from>
    <xdr:to>
      <xdr:col>9</xdr:col>
      <xdr:colOff>508000</xdr:colOff>
      <xdr:row>100</xdr:row>
      <xdr:rowOff>190500</xdr:rowOff>
    </xdr:to>
    <xdr:pic>
      <xdr:nvPicPr>
        <xdr:cNvPr id="18" name="Picture 17">
          <a:extLst>
            <a:ext uri="{FF2B5EF4-FFF2-40B4-BE49-F238E27FC236}">
              <a16:creationId xmlns:a16="http://schemas.microsoft.com/office/drawing/2014/main" id="{84FAE0A4-C656-8D4A-98B1-3E705A8D617C}"/>
            </a:ext>
          </a:extLst>
        </xdr:cNvPr>
        <xdr:cNvPicPr>
          <a:picLocks noChangeAspect="1"/>
        </xdr:cNvPicPr>
      </xdr:nvPicPr>
      <xdr:blipFill>
        <a:blip xmlns:r="http://schemas.openxmlformats.org/officeDocument/2006/relationships" r:embed="rId7"/>
        <a:stretch>
          <a:fillRect/>
        </a:stretch>
      </xdr:blipFill>
      <xdr:spPr>
        <a:xfrm>
          <a:off x="825500" y="16052800"/>
          <a:ext cx="7112000" cy="4457700"/>
        </a:xfrm>
        <a:prstGeom prst="rect">
          <a:avLst/>
        </a:prstGeom>
      </xdr:spPr>
    </xdr:pic>
    <xdr:clientData/>
  </xdr:twoCellAnchor>
  <xdr:twoCellAnchor editAs="oneCell">
    <xdr:from>
      <xdr:col>12</xdr:col>
      <xdr:colOff>38100</xdr:colOff>
      <xdr:row>39</xdr:row>
      <xdr:rowOff>12700</xdr:rowOff>
    </xdr:from>
    <xdr:to>
      <xdr:col>24</xdr:col>
      <xdr:colOff>774700</xdr:colOff>
      <xdr:row>55</xdr:row>
      <xdr:rowOff>165100</xdr:rowOff>
    </xdr:to>
    <xdr:pic>
      <xdr:nvPicPr>
        <xdr:cNvPr id="20" name="Picture 19">
          <a:extLst>
            <a:ext uri="{FF2B5EF4-FFF2-40B4-BE49-F238E27FC236}">
              <a16:creationId xmlns:a16="http://schemas.microsoft.com/office/drawing/2014/main" id="{667FBAD9-AFB6-D04F-B752-4612B9DEA0B9}"/>
            </a:ext>
          </a:extLst>
        </xdr:cNvPr>
        <xdr:cNvPicPr>
          <a:picLocks noChangeAspect="1"/>
        </xdr:cNvPicPr>
      </xdr:nvPicPr>
      <xdr:blipFill>
        <a:blip xmlns:r="http://schemas.openxmlformats.org/officeDocument/2006/relationships" r:embed="rId8"/>
        <a:stretch>
          <a:fillRect/>
        </a:stretch>
      </xdr:blipFill>
      <xdr:spPr>
        <a:xfrm>
          <a:off x="10279380" y="7739380"/>
          <a:ext cx="10977880" cy="3322320"/>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n_1" connectionId="1" xr16:uid="{00000000-0016-0000-0600-000000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hyperlink" Target="https://docdb.sphenix.bnl.gov/cgi-bin/private/ShowDocument?docid=44" TargetMode="External"/></Relationships>
</file>

<file path=xl/worksheets/_rels/sheet7.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0"/>
  <sheetViews>
    <sheetView workbookViewId="0">
      <selection activeCell="K12" sqref="K12:N12"/>
    </sheetView>
  </sheetViews>
  <sheetFormatPr defaultColWidth="11.19921875" defaultRowHeight="15.6"/>
  <sheetData>
    <row r="1" spans="1:16" ht="16.2" thickBot="1"/>
    <row r="2" spans="1:16">
      <c r="B2" s="15"/>
      <c r="C2" s="16"/>
      <c r="D2" s="16"/>
      <c r="E2" s="16"/>
      <c r="F2" s="263" t="s">
        <v>24</v>
      </c>
      <c r="G2" s="264"/>
      <c r="H2" s="264"/>
      <c r="I2" s="264"/>
      <c r="J2" s="264"/>
      <c r="K2" s="264"/>
      <c r="L2" s="265"/>
      <c r="M2" s="16"/>
      <c r="N2" s="16"/>
      <c r="O2" s="16"/>
      <c r="P2" s="17"/>
    </row>
    <row r="3" spans="1:16">
      <c r="B3" s="18"/>
      <c r="C3" s="19"/>
      <c r="D3" s="19"/>
      <c r="E3" s="19"/>
      <c r="F3" s="266"/>
      <c r="G3" s="267"/>
      <c r="H3" s="267"/>
      <c r="I3" s="267"/>
      <c r="J3" s="267"/>
      <c r="K3" s="267"/>
      <c r="L3" s="268"/>
      <c r="M3" s="19"/>
      <c r="N3" s="19"/>
      <c r="O3" s="19"/>
      <c r="P3" s="20"/>
    </row>
    <row r="4" spans="1:16">
      <c r="B4" s="18"/>
      <c r="C4" s="19"/>
      <c r="D4" s="19"/>
      <c r="E4" s="19"/>
      <c r="F4" s="266"/>
      <c r="G4" s="267"/>
      <c r="H4" s="267"/>
      <c r="I4" s="267"/>
      <c r="J4" s="267"/>
      <c r="K4" s="267"/>
      <c r="L4" s="268"/>
      <c r="M4" s="19"/>
      <c r="N4" s="19"/>
      <c r="O4" s="19"/>
      <c r="P4" s="20"/>
    </row>
    <row r="5" spans="1:16">
      <c r="B5" s="18"/>
      <c r="C5" s="19"/>
      <c r="D5" s="19"/>
      <c r="E5" s="19"/>
      <c r="F5" s="266"/>
      <c r="G5" s="267"/>
      <c r="H5" s="267"/>
      <c r="I5" s="267"/>
      <c r="J5" s="267"/>
      <c r="K5" s="267"/>
      <c r="L5" s="268"/>
      <c r="M5" s="19"/>
      <c r="N5" s="19"/>
      <c r="O5" s="19"/>
      <c r="P5" s="20"/>
    </row>
    <row r="6" spans="1:16">
      <c r="B6" s="18"/>
      <c r="C6" s="19"/>
      <c r="D6" s="19"/>
      <c r="E6" s="19"/>
      <c r="F6" s="266"/>
      <c r="G6" s="267"/>
      <c r="H6" s="267"/>
      <c r="I6" s="267"/>
      <c r="J6" s="267"/>
      <c r="K6" s="267"/>
      <c r="L6" s="268"/>
      <c r="M6" s="19"/>
      <c r="N6" s="19"/>
      <c r="O6" s="19"/>
      <c r="P6" s="20"/>
    </row>
    <row r="7" spans="1:16" ht="16.2" thickBot="1">
      <c r="B7" s="21"/>
      <c r="C7" s="22"/>
      <c r="D7" s="22"/>
      <c r="E7" s="22"/>
      <c r="F7" s="269"/>
      <c r="G7" s="270"/>
      <c r="H7" s="270"/>
      <c r="I7" s="270"/>
      <c r="J7" s="270"/>
      <c r="K7" s="270"/>
      <c r="L7" s="271"/>
      <c r="M7" s="22"/>
      <c r="N7" s="22"/>
      <c r="O7" s="22"/>
      <c r="P7" s="23"/>
    </row>
    <row r="8" spans="1:16" ht="18">
      <c r="A8" s="24"/>
      <c r="B8" s="272" t="s">
        <v>25</v>
      </c>
      <c r="C8" s="273"/>
      <c r="D8" s="273"/>
      <c r="E8" s="274"/>
      <c r="F8" s="272" t="s">
        <v>26</v>
      </c>
      <c r="G8" s="273"/>
      <c r="H8" s="274"/>
      <c r="I8" s="25"/>
      <c r="J8" s="272" t="s">
        <v>27</v>
      </c>
      <c r="K8" s="273"/>
      <c r="L8" s="273"/>
      <c r="M8" s="274"/>
      <c r="N8" s="272" t="s">
        <v>28</v>
      </c>
      <c r="O8" s="273"/>
      <c r="P8" s="274"/>
    </row>
    <row r="9" spans="1:16" ht="21.6" thickBot="1">
      <c r="A9" s="26"/>
      <c r="B9" s="260" t="s">
        <v>32</v>
      </c>
      <c r="C9" s="261"/>
      <c r="D9" s="261"/>
      <c r="E9" s="262"/>
      <c r="F9" s="260">
        <v>1.6</v>
      </c>
      <c r="G9" s="261"/>
      <c r="H9" s="262"/>
      <c r="I9" s="27"/>
      <c r="J9" s="260" t="s">
        <v>8</v>
      </c>
      <c r="K9" s="261"/>
      <c r="L9" s="261"/>
      <c r="M9" s="262"/>
      <c r="N9" s="260" t="s">
        <v>269</v>
      </c>
      <c r="O9" s="261"/>
      <c r="P9" s="262"/>
    </row>
    <row r="10" spans="1:16" ht="16.2" thickBot="1">
      <c r="B10" s="28"/>
      <c r="C10" s="29"/>
      <c r="D10" s="29"/>
      <c r="E10" s="29"/>
      <c r="F10" s="29"/>
      <c r="G10" s="29"/>
      <c r="H10" s="29"/>
      <c r="I10" s="29"/>
      <c r="J10" s="29"/>
      <c r="K10" s="29"/>
      <c r="L10" s="29"/>
      <c r="M10" s="29"/>
      <c r="N10" s="29"/>
      <c r="O10" s="29"/>
      <c r="P10" s="30"/>
    </row>
    <row r="11" spans="1:16" ht="21.6" thickBot="1">
      <c r="A11" s="10"/>
      <c r="B11" s="31"/>
      <c r="C11" s="32"/>
      <c r="D11" s="275" t="s">
        <v>29</v>
      </c>
      <c r="E11" s="276"/>
      <c r="F11" s="276"/>
      <c r="G11" s="277"/>
      <c r="H11" s="275" t="s">
        <v>30</v>
      </c>
      <c r="I11" s="276"/>
      <c r="J11" s="277"/>
      <c r="K11" s="275" t="s">
        <v>31</v>
      </c>
      <c r="L11" s="276"/>
      <c r="M11" s="276"/>
      <c r="N11" s="277"/>
      <c r="O11" s="32"/>
      <c r="P11" s="33"/>
    </row>
    <row r="12" spans="1:16">
      <c r="B12" s="28"/>
      <c r="C12" s="29"/>
      <c r="D12" s="278" t="s">
        <v>66</v>
      </c>
      <c r="E12" s="279"/>
      <c r="F12" s="279"/>
      <c r="G12" s="280"/>
      <c r="H12" s="281" t="s">
        <v>267</v>
      </c>
      <c r="I12" s="282"/>
      <c r="J12" s="283"/>
      <c r="K12" s="284" t="s">
        <v>33</v>
      </c>
      <c r="L12" s="284"/>
      <c r="M12" s="284"/>
      <c r="N12" s="284"/>
      <c r="O12" s="29"/>
      <c r="P12" s="30"/>
    </row>
    <row r="13" spans="1:16">
      <c r="B13" s="28"/>
      <c r="C13" s="29"/>
      <c r="D13" s="285" t="s">
        <v>263</v>
      </c>
      <c r="E13" s="286"/>
      <c r="F13" s="286"/>
      <c r="G13" s="287"/>
      <c r="H13" s="281" t="s">
        <v>265</v>
      </c>
      <c r="I13" s="282"/>
      <c r="J13" s="283"/>
      <c r="K13" s="288" t="s">
        <v>34</v>
      </c>
      <c r="L13" s="284"/>
      <c r="M13" s="284"/>
      <c r="N13" s="284"/>
      <c r="O13" s="29"/>
      <c r="P13" s="30"/>
    </row>
    <row r="14" spans="1:16">
      <c r="B14" s="28"/>
      <c r="C14" s="29"/>
      <c r="D14" s="285" t="s">
        <v>264</v>
      </c>
      <c r="E14" s="286"/>
      <c r="F14" s="286"/>
      <c r="G14" s="287"/>
      <c r="H14" s="281" t="s">
        <v>266</v>
      </c>
      <c r="I14" s="282"/>
      <c r="J14" s="283"/>
      <c r="K14" s="289" t="s">
        <v>15</v>
      </c>
      <c r="L14" s="284"/>
      <c r="M14" s="284"/>
      <c r="N14" s="290"/>
      <c r="O14" s="29"/>
      <c r="P14" s="30"/>
    </row>
    <row r="15" spans="1:16">
      <c r="B15" s="28"/>
      <c r="C15" s="29"/>
      <c r="D15" s="291"/>
      <c r="E15" s="292"/>
      <c r="F15" s="292"/>
      <c r="G15" s="293"/>
      <c r="H15" s="281"/>
      <c r="I15" s="282"/>
      <c r="J15" s="283"/>
      <c r="K15" s="291"/>
      <c r="L15" s="292"/>
      <c r="M15" s="292"/>
      <c r="N15" s="293"/>
      <c r="O15" s="29"/>
      <c r="P15" s="30"/>
    </row>
    <row r="16" spans="1:16">
      <c r="B16" s="28"/>
      <c r="C16" s="29"/>
      <c r="D16" s="291"/>
      <c r="E16" s="292"/>
      <c r="F16" s="292"/>
      <c r="G16" s="293"/>
      <c r="H16" s="281"/>
      <c r="I16" s="282"/>
      <c r="J16" s="283"/>
      <c r="K16" s="291"/>
      <c r="L16" s="292"/>
      <c r="M16" s="292"/>
      <c r="N16" s="293"/>
      <c r="O16" s="29"/>
      <c r="P16" s="30"/>
    </row>
    <row r="17" spans="2:16">
      <c r="B17" s="28"/>
      <c r="C17" s="29"/>
      <c r="D17" s="291"/>
      <c r="E17" s="292"/>
      <c r="F17" s="292"/>
      <c r="G17" s="293"/>
      <c r="H17" s="281"/>
      <c r="I17" s="282"/>
      <c r="J17" s="283"/>
      <c r="K17" s="291"/>
      <c r="L17" s="292"/>
      <c r="M17" s="292"/>
      <c r="N17" s="293"/>
      <c r="O17" s="29"/>
      <c r="P17" s="30"/>
    </row>
    <row r="18" spans="2:16">
      <c r="B18" s="28"/>
      <c r="C18" s="29"/>
      <c r="D18" s="291"/>
      <c r="E18" s="292"/>
      <c r="F18" s="292"/>
      <c r="G18" s="293"/>
      <c r="H18" s="281"/>
      <c r="I18" s="282"/>
      <c r="J18" s="283"/>
      <c r="K18" s="291"/>
      <c r="L18" s="292"/>
      <c r="M18" s="292"/>
      <c r="N18" s="293"/>
      <c r="O18" s="29"/>
      <c r="P18" s="30"/>
    </row>
    <row r="19" spans="2:16" ht="16.2" thickBot="1">
      <c r="B19" s="28"/>
      <c r="C19" s="29"/>
      <c r="D19" s="294"/>
      <c r="E19" s="295"/>
      <c r="F19" s="295"/>
      <c r="G19" s="296"/>
      <c r="H19" s="297"/>
      <c r="I19" s="298"/>
      <c r="J19" s="299"/>
      <c r="K19" s="294"/>
      <c r="L19" s="295"/>
      <c r="M19" s="295"/>
      <c r="N19" s="296"/>
      <c r="O19" s="29"/>
      <c r="P19" s="30"/>
    </row>
    <row r="20" spans="2:16" ht="16.2" thickBot="1">
      <c r="B20" s="34"/>
      <c r="C20" s="35"/>
      <c r="D20" s="35"/>
      <c r="E20" s="35"/>
      <c r="F20" s="35"/>
      <c r="G20" s="35"/>
      <c r="H20" s="35"/>
      <c r="I20" s="35"/>
      <c r="J20" s="35"/>
      <c r="K20" s="35"/>
      <c r="L20" s="35"/>
      <c r="M20" s="35"/>
      <c r="N20" s="35"/>
      <c r="O20" s="35"/>
      <c r="P20" s="36"/>
    </row>
  </sheetData>
  <mergeCells count="36">
    <mergeCell ref="D19:G19"/>
    <mergeCell ref="H19:J19"/>
    <mergeCell ref="K19:N19"/>
    <mergeCell ref="D17:G17"/>
    <mergeCell ref="H17:J17"/>
    <mergeCell ref="K17:N17"/>
    <mergeCell ref="D18:G18"/>
    <mergeCell ref="H18:J18"/>
    <mergeCell ref="K18:N18"/>
    <mergeCell ref="D15:G15"/>
    <mergeCell ref="H15:J15"/>
    <mergeCell ref="K15:N15"/>
    <mergeCell ref="D16:G16"/>
    <mergeCell ref="H16:J16"/>
    <mergeCell ref="K16:N16"/>
    <mergeCell ref="D13:G13"/>
    <mergeCell ref="H13:J13"/>
    <mergeCell ref="K13:N13"/>
    <mergeCell ref="D14:G14"/>
    <mergeCell ref="H14:J14"/>
    <mergeCell ref="K14:N14"/>
    <mergeCell ref="D11:G11"/>
    <mergeCell ref="H11:J11"/>
    <mergeCell ref="K11:N11"/>
    <mergeCell ref="D12:G12"/>
    <mergeCell ref="H12:J12"/>
    <mergeCell ref="K12:N12"/>
    <mergeCell ref="B9:E9"/>
    <mergeCell ref="F9:H9"/>
    <mergeCell ref="J9:M9"/>
    <mergeCell ref="N9:P9"/>
    <mergeCell ref="F2:L7"/>
    <mergeCell ref="B8:E8"/>
    <mergeCell ref="F8:H8"/>
    <mergeCell ref="J8:M8"/>
    <mergeCell ref="N8:P8"/>
  </mergeCells>
  <hyperlinks>
    <hyperlink ref="K12" location="'DAQ Design Summary'!A1" display="DAQ Design Summary" xr:uid="{00000000-0004-0000-0000-000000000000}"/>
    <hyperlink ref="L12" location="'DAQ Design Summary'!A1" display="'DAQ Design Summary'!A1" xr:uid="{00000000-0004-0000-0000-000001000000}"/>
    <hyperlink ref="M12" location="'DAQ Design Summary'!A1" display="'DAQ Design Summary'!A1" xr:uid="{00000000-0004-0000-0000-000002000000}"/>
    <hyperlink ref="N12" location="'DAQ Design Summary'!A1" display="'DAQ Design Summary'!A1" xr:uid="{00000000-0004-0000-0000-000003000000}"/>
    <hyperlink ref="K13" location="'DAQ Prototype Summary'!A1" display="DAQ Prototype Summary" xr:uid="{00000000-0004-0000-0000-000004000000}"/>
    <hyperlink ref="L13" location="'DAQ Prototype Summary'!A1" display="DAQ Prototype Summary" xr:uid="{00000000-0004-0000-0000-000005000000}"/>
    <hyperlink ref="M13" location="'DAQ Prototype Summary'!A1" display="DAQ Prototype Summary" xr:uid="{00000000-0004-0000-0000-000006000000}"/>
    <hyperlink ref="N13" location="'DAQ Prototype Summary'!A1" display="DAQ Prototype Summary" xr:uid="{00000000-0004-0000-0000-000007000000}"/>
    <hyperlink ref="K14" location="'DAQ Production Summary'!A1" display="DAQ Production" xr:uid="{00000000-0004-0000-0000-000008000000}"/>
    <hyperlink ref="L14" location="'DAQ Production Summary'!A1" display="'DAQ Production Summary'!A1" xr:uid="{00000000-0004-0000-0000-000009000000}"/>
    <hyperlink ref="M14" location="'DAQ Production Summary'!A1" display="'DAQ Production Summary'!A1" xr:uid="{00000000-0004-0000-0000-00000A000000}"/>
    <hyperlink ref="N14" location="'DAQ Production Summary'!A1" display="'DAQ Production Summary'!A1" xr:uid="{00000000-0004-0000-0000-00000B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0"/>
  <sheetViews>
    <sheetView topLeftCell="A80" workbookViewId="0">
      <selection activeCell="B95" sqref="B95:Q100"/>
    </sheetView>
  </sheetViews>
  <sheetFormatPr defaultColWidth="10.796875" defaultRowHeight="15.6"/>
  <cols>
    <col min="1" max="1" width="3.5" style="37" customWidth="1"/>
    <col min="2" max="2" width="5" style="37" customWidth="1"/>
    <col min="3" max="3" width="6.19921875" style="37" customWidth="1"/>
    <col min="4" max="4" width="20.69921875" style="37" customWidth="1"/>
    <col min="5" max="5" width="5.296875" style="37" customWidth="1"/>
    <col min="6" max="6" width="14.69921875" style="37" customWidth="1"/>
    <col min="7" max="7" width="3.19921875" style="37" customWidth="1"/>
    <col min="8" max="8" width="11.296875" style="37" bestFit="1" customWidth="1"/>
    <col min="9" max="12" width="10.796875" style="37"/>
    <col min="13" max="13" width="16" style="37" customWidth="1"/>
    <col min="14" max="16384" width="10.796875" style="37"/>
  </cols>
  <sheetData>
    <row r="1" spans="2:17" ht="16.2" thickBot="1"/>
    <row r="2" spans="2:17" ht="25.95" customHeight="1">
      <c r="B2" s="38"/>
      <c r="C2" s="39"/>
      <c r="D2" s="39"/>
      <c r="E2" s="39"/>
      <c r="F2" s="300" t="s">
        <v>24</v>
      </c>
      <c r="G2" s="264"/>
      <c r="H2" s="264"/>
      <c r="I2" s="264"/>
      <c r="J2" s="264"/>
      <c r="K2" s="264"/>
      <c r="L2" s="301"/>
      <c r="M2" s="304" t="s">
        <v>35</v>
      </c>
      <c r="N2" s="306">
        <v>42836</v>
      </c>
      <c r="O2" s="307"/>
      <c r="P2" s="307"/>
      <c r="Q2" s="308"/>
    </row>
    <row r="3" spans="2:17" ht="16.05" customHeight="1" thickBot="1">
      <c r="B3" s="40"/>
      <c r="C3" s="41"/>
      <c r="D3" s="41"/>
      <c r="E3" s="41"/>
      <c r="F3" s="302"/>
      <c r="G3" s="267"/>
      <c r="H3" s="267"/>
      <c r="I3" s="267"/>
      <c r="J3" s="267"/>
      <c r="K3" s="267"/>
      <c r="L3" s="303"/>
      <c r="M3" s="305"/>
      <c r="N3" s="309"/>
      <c r="O3" s="309"/>
      <c r="P3" s="309"/>
      <c r="Q3" s="310"/>
    </row>
    <row r="4" spans="2:17" ht="18" customHeight="1">
      <c r="B4" s="40"/>
      <c r="C4" s="41"/>
      <c r="D4" s="41"/>
      <c r="E4" s="41"/>
      <c r="F4" s="302"/>
      <c r="G4" s="267"/>
      <c r="H4" s="267"/>
      <c r="I4" s="267"/>
      <c r="J4" s="267"/>
      <c r="K4" s="267"/>
      <c r="L4" s="303"/>
      <c r="M4" s="304" t="s">
        <v>36</v>
      </c>
      <c r="N4" s="307" t="s">
        <v>65</v>
      </c>
      <c r="O4" s="307"/>
      <c r="P4" s="307"/>
      <c r="Q4" s="308"/>
    </row>
    <row r="5" spans="2:17" ht="16.2" thickBot="1">
      <c r="B5" s="40"/>
      <c r="C5" s="41"/>
      <c r="D5" s="41"/>
      <c r="E5" s="41"/>
      <c r="F5" s="302"/>
      <c r="G5" s="267"/>
      <c r="H5" s="267"/>
      <c r="I5" s="267"/>
      <c r="J5" s="267"/>
      <c r="K5" s="267"/>
      <c r="L5" s="303"/>
      <c r="M5" s="311"/>
      <c r="N5" s="312"/>
      <c r="O5" s="312"/>
      <c r="P5" s="312"/>
      <c r="Q5" s="313"/>
    </row>
    <row r="6" spans="2:17" ht="21" customHeight="1">
      <c r="B6" s="40"/>
      <c r="C6" s="41"/>
      <c r="D6" s="41"/>
      <c r="E6" s="41"/>
      <c r="F6" s="302"/>
      <c r="G6" s="267"/>
      <c r="H6" s="267"/>
      <c r="I6" s="267"/>
      <c r="J6" s="267"/>
      <c r="K6" s="267"/>
      <c r="L6" s="267"/>
      <c r="M6" s="314" t="s">
        <v>37</v>
      </c>
      <c r="N6" s="316" t="s">
        <v>67</v>
      </c>
      <c r="O6" s="316"/>
      <c r="P6" s="316"/>
      <c r="Q6" s="317"/>
    </row>
    <row r="7" spans="2:17" ht="16.2" thickBot="1">
      <c r="B7" s="40"/>
      <c r="C7" s="41"/>
      <c r="D7" s="41"/>
      <c r="E7" s="41"/>
      <c r="F7" s="302"/>
      <c r="G7" s="270"/>
      <c r="H7" s="270"/>
      <c r="I7" s="270"/>
      <c r="J7" s="270"/>
      <c r="K7" s="270"/>
      <c r="L7" s="270"/>
      <c r="M7" s="315"/>
      <c r="N7" s="318"/>
      <c r="O7" s="318"/>
      <c r="P7" s="318"/>
      <c r="Q7" s="319"/>
    </row>
    <row r="8" spans="2:17" s="42" customFormat="1" ht="27" customHeight="1">
      <c r="B8" s="326" t="s">
        <v>38</v>
      </c>
      <c r="C8" s="327"/>
      <c r="D8" s="327"/>
      <c r="E8" s="327"/>
      <c r="F8" s="328"/>
      <c r="G8" s="326" t="s">
        <v>39</v>
      </c>
      <c r="H8" s="327"/>
      <c r="I8" s="327"/>
      <c r="J8" s="327"/>
      <c r="K8" s="327"/>
      <c r="L8" s="327"/>
      <c r="M8" s="329"/>
      <c r="N8" s="330" t="s">
        <v>40</v>
      </c>
      <c r="O8" s="331"/>
      <c r="P8" s="331"/>
      <c r="Q8" s="329"/>
    </row>
    <row r="9" spans="2:17">
      <c r="B9" s="332" t="s">
        <v>66</v>
      </c>
      <c r="C9" s="333"/>
      <c r="D9" s="333"/>
      <c r="E9" s="333"/>
      <c r="F9" s="334"/>
      <c r="G9" s="332" t="s">
        <v>267</v>
      </c>
      <c r="H9" s="333"/>
      <c r="I9" s="333"/>
      <c r="J9" s="333"/>
      <c r="K9" s="333"/>
      <c r="L9" s="333"/>
      <c r="M9" s="334"/>
      <c r="N9" s="338"/>
      <c r="O9" s="339"/>
      <c r="P9" s="339"/>
      <c r="Q9" s="340"/>
    </row>
    <row r="10" spans="2:17" ht="16.2" thickBot="1">
      <c r="B10" s="335"/>
      <c r="C10" s="336"/>
      <c r="D10" s="336"/>
      <c r="E10" s="336"/>
      <c r="F10" s="337"/>
      <c r="G10" s="335"/>
      <c r="H10" s="336"/>
      <c r="I10" s="336"/>
      <c r="J10" s="336"/>
      <c r="K10" s="336"/>
      <c r="L10" s="336"/>
      <c r="M10" s="337"/>
      <c r="N10" s="341"/>
      <c r="O10" s="342"/>
      <c r="P10" s="342"/>
      <c r="Q10" s="343"/>
    </row>
    <row r="11" spans="2:17" s="42" customFormat="1" ht="27" customHeight="1">
      <c r="B11" s="326" t="s">
        <v>41</v>
      </c>
      <c r="C11" s="327"/>
      <c r="D11" s="327"/>
      <c r="E11" s="327"/>
      <c r="F11" s="327"/>
      <c r="G11" s="327"/>
      <c r="H11" s="327"/>
      <c r="I11" s="327"/>
      <c r="J11" s="327"/>
      <c r="K11" s="327"/>
      <c r="L11" s="327"/>
      <c r="M11" s="327"/>
      <c r="N11" s="327"/>
      <c r="O11" s="327"/>
      <c r="P11" s="327"/>
      <c r="Q11" s="328"/>
    </row>
    <row r="12" spans="2:17" ht="18" customHeight="1">
      <c r="B12" s="344" t="s">
        <v>68</v>
      </c>
      <c r="C12" s="345"/>
      <c r="D12" s="345"/>
      <c r="E12" s="345"/>
      <c r="F12" s="345"/>
      <c r="G12" s="345"/>
      <c r="H12" s="345"/>
      <c r="I12" s="345"/>
      <c r="J12" s="345"/>
      <c r="K12" s="345"/>
      <c r="L12" s="345"/>
      <c r="M12" s="345"/>
      <c r="N12" s="345"/>
      <c r="O12" s="345"/>
      <c r="P12" s="345"/>
      <c r="Q12" s="346"/>
    </row>
    <row r="13" spans="2:17" ht="18" customHeight="1">
      <c r="B13" s="344"/>
      <c r="C13" s="345"/>
      <c r="D13" s="345"/>
      <c r="E13" s="345"/>
      <c r="F13" s="345"/>
      <c r="G13" s="345"/>
      <c r="H13" s="345"/>
      <c r="I13" s="345"/>
      <c r="J13" s="345"/>
      <c r="K13" s="345"/>
      <c r="L13" s="345"/>
      <c r="M13" s="345"/>
      <c r="N13" s="345"/>
      <c r="O13" s="345"/>
      <c r="P13" s="345"/>
      <c r="Q13" s="346"/>
    </row>
    <row r="14" spans="2:17" ht="18" customHeight="1">
      <c r="B14" s="344"/>
      <c r="C14" s="345"/>
      <c r="D14" s="345"/>
      <c r="E14" s="345"/>
      <c r="F14" s="345"/>
      <c r="G14" s="345"/>
      <c r="H14" s="345"/>
      <c r="I14" s="345"/>
      <c r="J14" s="345"/>
      <c r="K14" s="345"/>
      <c r="L14" s="345"/>
      <c r="M14" s="345"/>
      <c r="N14" s="345"/>
      <c r="O14" s="345"/>
      <c r="P14" s="345"/>
      <c r="Q14" s="346"/>
    </row>
    <row r="15" spans="2:17">
      <c r="B15" s="344"/>
      <c r="C15" s="345"/>
      <c r="D15" s="345"/>
      <c r="E15" s="345"/>
      <c r="F15" s="345"/>
      <c r="G15" s="345"/>
      <c r="H15" s="345"/>
      <c r="I15" s="345"/>
      <c r="J15" s="345"/>
      <c r="K15" s="345"/>
      <c r="L15" s="345"/>
      <c r="M15" s="345"/>
      <c r="N15" s="345"/>
      <c r="O15" s="345"/>
      <c r="P15" s="345"/>
      <c r="Q15" s="346"/>
    </row>
    <row r="16" spans="2:17">
      <c r="B16" s="344"/>
      <c r="C16" s="345"/>
      <c r="D16" s="345"/>
      <c r="E16" s="345"/>
      <c r="F16" s="345"/>
      <c r="G16" s="345"/>
      <c r="H16" s="345"/>
      <c r="I16" s="345"/>
      <c r="J16" s="345"/>
      <c r="K16" s="345"/>
      <c r="L16" s="345"/>
      <c r="M16" s="345"/>
      <c r="N16" s="345"/>
      <c r="O16" s="345"/>
      <c r="P16" s="345"/>
      <c r="Q16" s="346"/>
    </row>
    <row r="17" spans="2:17">
      <c r="B17" s="344"/>
      <c r="C17" s="345"/>
      <c r="D17" s="345"/>
      <c r="E17" s="345"/>
      <c r="F17" s="345"/>
      <c r="G17" s="345"/>
      <c r="H17" s="345"/>
      <c r="I17" s="345"/>
      <c r="J17" s="345"/>
      <c r="K17" s="345"/>
      <c r="L17" s="345"/>
      <c r="M17" s="345"/>
      <c r="N17" s="345"/>
      <c r="O17" s="345"/>
      <c r="P17" s="345"/>
      <c r="Q17" s="346"/>
    </row>
    <row r="18" spans="2:17" ht="16.2" thickBot="1">
      <c r="B18" s="347"/>
      <c r="C18" s="348"/>
      <c r="D18" s="348"/>
      <c r="E18" s="348"/>
      <c r="F18" s="348"/>
      <c r="G18" s="348"/>
      <c r="H18" s="348"/>
      <c r="I18" s="348"/>
      <c r="J18" s="348"/>
      <c r="K18" s="348"/>
      <c r="L18" s="348"/>
      <c r="M18" s="348"/>
      <c r="N18" s="348"/>
      <c r="O18" s="348"/>
      <c r="P18" s="348"/>
      <c r="Q18" s="349"/>
    </row>
    <row r="19" spans="2:17" s="42" customFormat="1" ht="27" customHeight="1">
      <c r="B19" s="326" t="s">
        <v>42</v>
      </c>
      <c r="C19" s="327"/>
      <c r="D19" s="327"/>
      <c r="E19" s="327"/>
      <c r="F19" s="327"/>
      <c r="G19" s="327"/>
      <c r="H19" s="327"/>
      <c r="I19" s="327"/>
      <c r="J19" s="327"/>
      <c r="K19" s="327"/>
      <c r="L19" s="327"/>
      <c r="M19" s="327"/>
      <c r="N19" s="327"/>
      <c r="O19" s="327"/>
      <c r="P19" s="327"/>
      <c r="Q19" s="328"/>
    </row>
    <row r="20" spans="2:17">
      <c r="B20" s="43"/>
      <c r="Q20" s="44"/>
    </row>
    <row r="21" spans="2:17">
      <c r="B21" s="43"/>
      <c r="Q21" s="44"/>
    </row>
    <row r="22" spans="2:17" ht="18.600000000000001" thickBot="1">
      <c r="B22" s="43"/>
      <c r="C22" s="45"/>
      <c r="D22" s="46" t="s">
        <v>43</v>
      </c>
      <c r="Q22" s="44"/>
    </row>
    <row r="23" spans="2:17" ht="18.600000000000001" thickBot="1">
      <c r="B23" s="43"/>
      <c r="C23" s="45" t="s">
        <v>44</v>
      </c>
      <c r="D23" s="46" t="s">
        <v>45</v>
      </c>
      <c r="Q23" s="44"/>
    </row>
    <row r="24" spans="2:17" ht="18.600000000000001" thickBot="1">
      <c r="B24" s="43"/>
      <c r="C24" s="45" t="s">
        <v>44</v>
      </c>
      <c r="D24" s="46" t="s">
        <v>46</v>
      </c>
      <c r="Q24" s="44"/>
    </row>
    <row r="25" spans="2:17" ht="18.600000000000001" thickBot="1">
      <c r="B25" s="43"/>
      <c r="C25" s="45" t="s">
        <v>44</v>
      </c>
      <c r="D25" s="46" t="s">
        <v>47</v>
      </c>
      <c r="Q25" s="44"/>
    </row>
    <row r="26" spans="2:17" ht="18.600000000000001" thickBot="1">
      <c r="B26" s="43"/>
      <c r="C26" s="45"/>
      <c r="D26" s="46" t="s">
        <v>48</v>
      </c>
      <c r="Q26" s="44"/>
    </row>
    <row r="27" spans="2:17" ht="18.600000000000001" thickBot="1">
      <c r="B27" s="43"/>
      <c r="C27" s="45"/>
      <c r="D27" s="46" t="s">
        <v>49</v>
      </c>
      <c r="Q27" s="44"/>
    </row>
    <row r="28" spans="2:17" ht="18.600000000000001" thickBot="1">
      <c r="B28" s="43"/>
      <c r="C28" s="45"/>
      <c r="D28" s="46" t="s">
        <v>50</v>
      </c>
      <c r="Q28" s="44"/>
    </row>
    <row r="29" spans="2:17" ht="18.600000000000001" thickBot="1">
      <c r="B29" s="43"/>
      <c r="C29" s="45" t="s">
        <v>44</v>
      </c>
      <c r="D29" s="46" t="s">
        <v>51</v>
      </c>
      <c r="Q29" s="44"/>
    </row>
    <row r="30" spans="2:17">
      <c r="B30" s="43"/>
      <c r="Q30" s="44"/>
    </row>
    <row r="31" spans="2:17" ht="16.2" thickBot="1">
      <c r="B31" s="47"/>
      <c r="C31" s="48"/>
      <c r="D31" s="48"/>
      <c r="E31" s="48"/>
      <c r="F31" s="48"/>
      <c r="G31" s="48"/>
      <c r="H31" s="48"/>
      <c r="I31" s="48"/>
      <c r="J31" s="48"/>
      <c r="K31" s="48"/>
      <c r="L31" s="48"/>
      <c r="M31" s="48"/>
      <c r="N31" s="48"/>
      <c r="O31" s="48"/>
      <c r="P31" s="48"/>
      <c r="Q31" s="49"/>
    </row>
    <row r="32" spans="2:17" s="42" customFormat="1" ht="25.95" customHeight="1">
      <c r="B32" s="320" t="s">
        <v>52</v>
      </c>
      <c r="C32" s="321"/>
      <c r="D32" s="321"/>
      <c r="E32" s="321"/>
      <c r="F32" s="321"/>
      <c r="G32" s="321"/>
      <c r="H32" s="321"/>
      <c r="I32" s="321"/>
      <c r="J32" s="321"/>
      <c r="K32" s="321"/>
      <c r="L32" s="321"/>
      <c r="M32" s="321"/>
      <c r="N32" s="321"/>
      <c r="O32" s="321"/>
      <c r="P32" s="321"/>
      <c r="Q32" s="322"/>
    </row>
    <row r="33" spans="2:17">
      <c r="B33" s="350"/>
      <c r="C33" s="351"/>
      <c r="D33" s="351"/>
      <c r="E33" s="351"/>
      <c r="F33" s="351"/>
      <c r="G33" s="351"/>
      <c r="H33" s="351"/>
      <c r="I33" s="351"/>
      <c r="J33" s="351"/>
      <c r="K33" s="351"/>
      <c r="L33" s="351"/>
      <c r="M33" s="351"/>
      <c r="N33" s="351"/>
      <c r="O33" s="351"/>
      <c r="P33" s="351"/>
      <c r="Q33" s="352"/>
    </row>
    <row r="34" spans="2:17">
      <c r="B34" s="353"/>
      <c r="C34" s="351"/>
      <c r="D34" s="351"/>
      <c r="E34" s="351"/>
      <c r="F34" s="351"/>
      <c r="G34" s="351"/>
      <c r="H34" s="351"/>
      <c r="I34" s="351"/>
      <c r="J34" s="351"/>
      <c r="K34" s="351"/>
      <c r="L34" s="351"/>
      <c r="M34" s="351"/>
      <c r="N34" s="351"/>
      <c r="O34" s="351"/>
      <c r="P34" s="351"/>
      <c r="Q34" s="352"/>
    </row>
    <row r="35" spans="2:17">
      <c r="B35" s="353"/>
      <c r="C35" s="351"/>
      <c r="D35" s="351"/>
      <c r="E35" s="351"/>
      <c r="F35" s="351"/>
      <c r="G35" s="351"/>
      <c r="H35" s="351"/>
      <c r="I35" s="351"/>
      <c r="J35" s="351"/>
      <c r="K35" s="351"/>
      <c r="L35" s="351"/>
      <c r="M35" s="351"/>
      <c r="N35" s="351"/>
      <c r="O35" s="351"/>
      <c r="P35" s="351"/>
      <c r="Q35" s="352"/>
    </row>
    <row r="36" spans="2:17">
      <c r="B36" s="353"/>
      <c r="C36" s="351"/>
      <c r="D36" s="351"/>
      <c r="E36" s="351"/>
      <c r="F36" s="351"/>
      <c r="G36" s="351"/>
      <c r="H36" s="351"/>
      <c r="I36" s="351"/>
      <c r="J36" s="351"/>
      <c r="K36" s="351"/>
      <c r="L36" s="351"/>
      <c r="M36" s="351"/>
      <c r="N36" s="351"/>
      <c r="O36" s="351"/>
      <c r="P36" s="351"/>
      <c r="Q36" s="352"/>
    </row>
    <row r="37" spans="2:17">
      <c r="B37" s="353"/>
      <c r="C37" s="351"/>
      <c r="D37" s="351"/>
      <c r="E37" s="351"/>
      <c r="F37" s="351"/>
      <c r="G37" s="351"/>
      <c r="H37" s="351"/>
      <c r="I37" s="351"/>
      <c r="J37" s="351"/>
      <c r="K37" s="351"/>
      <c r="L37" s="351"/>
      <c r="M37" s="351"/>
      <c r="N37" s="351"/>
      <c r="O37" s="351"/>
      <c r="P37" s="351"/>
      <c r="Q37" s="352"/>
    </row>
    <row r="38" spans="2:17">
      <c r="B38" s="353"/>
      <c r="C38" s="351"/>
      <c r="D38" s="351"/>
      <c r="E38" s="351"/>
      <c r="F38" s="351"/>
      <c r="G38" s="351"/>
      <c r="H38" s="351"/>
      <c r="I38" s="351"/>
      <c r="J38" s="351"/>
      <c r="K38" s="351"/>
      <c r="L38" s="351"/>
      <c r="M38" s="351"/>
      <c r="N38" s="351"/>
      <c r="O38" s="351"/>
      <c r="P38" s="351"/>
      <c r="Q38" s="352"/>
    </row>
    <row r="39" spans="2:17">
      <c r="B39" s="353"/>
      <c r="C39" s="351"/>
      <c r="D39" s="351"/>
      <c r="E39" s="351"/>
      <c r="F39" s="351"/>
      <c r="G39" s="351"/>
      <c r="H39" s="351"/>
      <c r="I39" s="351"/>
      <c r="J39" s="351"/>
      <c r="K39" s="351"/>
      <c r="L39" s="351"/>
      <c r="M39" s="351"/>
      <c r="N39" s="351"/>
      <c r="O39" s="351"/>
      <c r="P39" s="351"/>
      <c r="Q39" s="352"/>
    </row>
    <row r="40" spans="2:17">
      <c r="B40" s="353"/>
      <c r="C40" s="351"/>
      <c r="D40" s="351"/>
      <c r="E40" s="351"/>
      <c r="F40" s="351"/>
      <c r="G40" s="351"/>
      <c r="H40" s="351"/>
      <c r="I40" s="351"/>
      <c r="J40" s="351"/>
      <c r="K40" s="351"/>
      <c r="L40" s="351"/>
      <c r="M40" s="351"/>
      <c r="N40" s="351"/>
      <c r="O40" s="351"/>
      <c r="P40" s="351"/>
      <c r="Q40" s="352"/>
    </row>
    <row r="41" spans="2:17">
      <c r="B41" s="353"/>
      <c r="C41" s="351"/>
      <c r="D41" s="351"/>
      <c r="E41" s="351"/>
      <c r="F41" s="351"/>
      <c r="G41" s="351"/>
      <c r="H41" s="351"/>
      <c r="I41" s="351"/>
      <c r="J41" s="351"/>
      <c r="K41" s="351"/>
      <c r="L41" s="351"/>
      <c r="M41" s="351"/>
      <c r="N41" s="351"/>
      <c r="O41" s="351"/>
      <c r="P41" s="351"/>
      <c r="Q41" s="352"/>
    </row>
    <row r="42" spans="2:17">
      <c r="B42" s="353"/>
      <c r="C42" s="351"/>
      <c r="D42" s="351"/>
      <c r="E42" s="351"/>
      <c r="F42" s="351"/>
      <c r="G42" s="351"/>
      <c r="H42" s="351"/>
      <c r="I42" s="351"/>
      <c r="J42" s="351"/>
      <c r="K42" s="351"/>
      <c r="L42" s="351"/>
      <c r="M42" s="351"/>
      <c r="N42" s="351"/>
      <c r="O42" s="351"/>
      <c r="P42" s="351"/>
      <c r="Q42" s="352"/>
    </row>
    <row r="43" spans="2:17">
      <c r="B43" s="353"/>
      <c r="C43" s="351"/>
      <c r="D43" s="351"/>
      <c r="E43" s="351"/>
      <c r="F43" s="351"/>
      <c r="G43" s="351"/>
      <c r="H43" s="351"/>
      <c r="I43" s="351"/>
      <c r="J43" s="351"/>
      <c r="K43" s="351"/>
      <c r="L43" s="351"/>
      <c r="M43" s="351"/>
      <c r="N43" s="351"/>
      <c r="O43" s="351"/>
      <c r="P43" s="351"/>
      <c r="Q43" s="352"/>
    </row>
    <row r="44" spans="2:17" ht="16.2" thickBot="1">
      <c r="B44" s="354"/>
      <c r="C44" s="355"/>
      <c r="D44" s="355"/>
      <c r="E44" s="355"/>
      <c r="F44" s="355"/>
      <c r="G44" s="355"/>
      <c r="H44" s="355"/>
      <c r="I44" s="355"/>
      <c r="J44" s="355"/>
      <c r="K44" s="355"/>
      <c r="L44" s="355"/>
      <c r="M44" s="355"/>
      <c r="N44" s="355"/>
      <c r="O44" s="355"/>
      <c r="P44" s="355"/>
      <c r="Q44" s="356"/>
    </row>
    <row r="45" spans="2:17">
      <c r="B45" s="320" t="s">
        <v>54</v>
      </c>
      <c r="C45" s="321"/>
      <c r="D45" s="321"/>
      <c r="E45" s="321"/>
      <c r="F45" s="321"/>
      <c r="G45" s="321"/>
      <c r="H45" s="321"/>
      <c r="I45" s="321"/>
      <c r="J45" s="321"/>
      <c r="K45" s="321"/>
      <c r="L45" s="321"/>
      <c r="M45" s="321"/>
      <c r="N45" s="321"/>
      <c r="O45" s="321"/>
      <c r="P45" s="321"/>
      <c r="Q45" s="322"/>
    </row>
    <row r="46" spans="2:17">
      <c r="B46" s="323"/>
      <c r="C46" s="324"/>
      <c r="D46" s="324"/>
      <c r="E46" s="324"/>
      <c r="F46" s="324"/>
      <c r="G46" s="324"/>
      <c r="H46" s="324"/>
      <c r="I46" s="324"/>
      <c r="J46" s="324"/>
      <c r="K46" s="324"/>
      <c r="L46" s="324"/>
      <c r="M46" s="324"/>
      <c r="N46" s="324"/>
      <c r="O46" s="324"/>
      <c r="P46" s="324"/>
      <c r="Q46" s="325"/>
    </row>
    <row r="47" spans="2:17">
      <c r="B47" s="364" t="s">
        <v>81</v>
      </c>
      <c r="C47" s="365"/>
      <c r="D47" s="365"/>
      <c r="E47" s="365"/>
      <c r="F47" s="365"/>
      <c r="G47" s="365"/>
      <c r="H47" s="365"/>
      <c r="I47" s="365"/>
      <c r="J47" s="365"/>
      <c r="K47" s="365"/>
      <c r="L47" s="365"/>
      <c r="M47" s="365"/>
      <c r="N47" s="365"/>
      <c r="O47" s="365"/>
      <c r="P47" s="365"/>
      <c r="Q47" s="366"/>
    </row>
    <row r="48" spans="2:17">
      <c r="B48" s="364"/>
      <c r="C48" s="365"/>
      <c r="D48" s="365"/>
      <c r="E48" s="365"/>
      <c r="F48" s="365"/>
      <c r="G48" s="365"/>
      <c r="H48" s="365"/>
      <c r="I48" s="365"/>
      <c r="J48" s="365"/>
      <c r="K48" s="365"/>
      <c r="L48" s="365"/>
      <c r="M48" s="365"/>
      <c r="N48" s="365"/>
      <c r="O48" s="365"/>
      <c r="P48" s="365"/>
      <c r="Q48" s="366"/>
    </row>
    <row r="49" spans="2:17">
      <c r="B49" s="364"/>
      <c r="C49" s="365"/>
      <c r="D49" s="365"/>
      <c r="E49" s="365"/>
      <c r="F49" s="365"/>
      <c r="G49" s="365"/>
      <c r="H49" s="365"/>
      <c r="I49" s="365"/>
      <c r="J49" s="365"/>
      <c r="K49" s="365"/>
      <c r="L49" s="365"/>
      <c r="M49" s="365"/>
      <c r="N49" s="365"/>
      <c r="O49" s="365"/>
      <c r="P49" s="365"/>
      <c r="Q49" s="366"/>
    </row>
    <row r="50" spans="2:17">
      <c r="B50" s="364"/>
      <c r="C50" s="365"/>
      <c r="D50" s="365"/>
      <c r="E50" s="365"/>
      <c r="F50" s="365"/>
      <c r="G50" s="365"/>
      <c r="H50" s="365"/>
      <c r="I50" s="365"/>
      <c r="J50" s="365"/>
      <c r="K50" s="365"/>
      <c r="L50" s="365"/>
      <c r="M50" s="365"/>
      <c r="N50" s="365"/>
      <c r="O50" s="365"/>
      <c r="P50" s="365"/>
      <c r="Q50" s="366"/>
    </row>
    <row r="51" spans="2:17">
      <c r="B51" s="364"/>
      <c r="C51" s="365"/>
      <c r="D51" s="365"/>
      <c r="E51" s="365"/>
      <c r="F51" s="365"/>
      <c r="G51" s="365"/>
      <c r="H51" s="365"/>
      <c r="I51" s="365"/>
      <c r="J51" s="365"/>
      <c r="K51" s="365"/>
      <c r="L51" s="365"/>
      <c r="M51" s="365"/>
      <c r="N51" s="365"/>
      <c r="O51" s="365"/>
      <c r="P51" s="365"/>
      <c r="Q51" s="366"/>
    </row>
    <row r="52" spans="2:17">
      <c r="B52" s="364"/>
      <c r="C52" s="365"/>
      <c r="D52" s="365"/>
      <c r="E52" s="365"/>
      <c r="F52" s="365"/>
      <c r="G52" s="365"/>
      <c r="H52" s="365"/>
      <c r="I52" s="365"/>
      <c r="J52" s="365"/>
      <c r="K52" s="365"/>
      <c r="L52" s="365"/>
      <c r="M52" s="365"/>
      <c r="N52" s="365"/>
      <c r="O52" s="365"/>
      <c r="P52" s="365"/>
      <c r="Q52" s="366"/>
    </row>
    <row r="53" spans="2:17">
      <c r="B53" s="364"/>
      <c r="C53" s="365"/>
      <c r="D53" s="365"/>
      <c r="E53" s="365"/>
      <c r="F53" s="365"/>
      <c r="G53" s="365"/>
      <c r="H53" s="365"/>
      <c r="I53" s="365"/>
      <c r="J53" s="365"/>
      <c r="K53" s="365"/>
      <c r="L53" s="365"/>
      <c r="M53" s="365"/>
      <c r="N53" s="365"/>
      <c r="O53" s="365"/>
      <c r="P53" s="365"/>
      <c r="Q53" s="366"/>
    </row>
    <row r="54" spans="2:17">
      <c r="B54" s="364"/>
      <c r="C54" s="365"/>
      <c r="D54" s="365"/>
      <c r="E54" s="365"/>
      <c r="F54" s="365"/>
      <c r="G54" s="365"/>
      <c r="H54" s="365"/>
      <c r="I54" s="365"/>
      <c r="J54" s="365"/>
      <c r="K54" s="365"/>
      <c r="L54" s="365"/>
      <c r="M54" s="365"/>
      <c r="N54" s="365"/>
      <c r="O54" s="365"/>
      <c r="P54" s="365"/>
      <c r="Q54" s="366"/>
    </row>
    <row r="55" spans="2:17">
      <c r="B55" s="364"/>
      <c r="C55" s="365"/>
      <c r="D55" s="365"/>
      <c r="E55" s="365"/>
      <c r="F55" s="365"/>
      <c r="G55" s="365"/>
      <c r="H55" s="365"/>
      <c r="I55" s="365"/>
      <c r="J55" s="365"/>
      <c r="K55" s="365"/>
      <c r="L55" s="365"/>
      <c r="M55" s="365"/>
      <c r="N55" s="365"/>
      <c r="O55" s="365"/>
      <c r="P55" s="365"/>
      <c r="Q55" s="366"/>
    </row>
    <row r="56" spans="2:17">
      <c r="B56" s="364"/>
      <c r="C56" s="365"/>
      <c r="D56" s="365"/>
      <c r="E56" s="365"/>
      <c r="F56" s="365"/>
      <c r="G56" s="365"/>
      <c r="H56" s="365"/>
      <c r="I56" s="365"/>
      <c r="J56" s="365"/>
      <c r="K56" s="365"/>
      <c r="L56" s="365"/>
      <c r="M56" s="365"/>
      <c r="N56" s="365"/>
      <c r="O56" s="365"/>
      <c r="P56" s="365"/>
      <c r="Q56" s="366"/>
    </row>
    <row r="57" spans="2:17">
      <c r="B57" s="364"/>
      <c r="C57" s="365"/>
      <c r="D57" s="365"/>
      <c r="E57" s="365"/>
      <c r="F57" s="365"/>
      <c r="G57" s="365"/>
      <c r="H57" s="365"/>
      <c r="I57" s="365"/>
      <c r="J57" s="365"/>
      <c r="K57" s="365"/>
      <c r="L57" s="365"/>
      <c r="M57" s="365"/>
      <c r="N57" s="365"/>
      <c r="O57" s="365"/>
      <c r="P57" s="365"/>
      <c r="Q57" s="366"/>
    </row>
    <row r="58" spans="2:17">
      <c r="B58" s="364"/>
      <c r="C58" s="365"/>
      <c r="D58" s="365"/>
      <c r="E58" s="365"/>
      <c r="F58" s="365"/>
      <c r="G58" s="365"/>
      <c r="H58" s="365"/>
      <c r="I58" s="365"/>
      <c r="J58" s="365"/>
      <c r="K58" s="365"/>
      <c r="L58" s="365"/>
      <c r="M58" s="365"/>
      <c r="N58" s="365"/>
      <c r="O58" s="365"/>
      <c r="P58" s="365"/>
      <c r="Q58" s="366"/>
    </row>
    <row r="59" spans="2:17">
      <c r="B59" s="364"/>
      <c r="C59" s="365"/>
      <c r="D59" s="365"/>
      <c r="E59" s="365"/>
      <c r="F59" s="365"/>
      <c r="G59" s="365"/>
      <c r="H59" s="365"/>
      <c r="I59" s="365"/>
      <c r="J59" s="365"/>
      <c r="K59" s="365"/>
      <c r="L59" s="365"/>
      <c r="M59" s="365"/>
      <c r="N59" s="365"/>
      <c r="O59" s="365"/>
      <c r="P59" s="365"/>
      <c r="Q59" s="366"/>
    </row>
    <row r="60" spans="2:17">
      <c r="B60" s="364"/>
      <c r="C60" s="365"/>
      <c r="D60" s="365"/>
      <c r="E60" s="365"/>
      <c r="F60" s="365"/>
      <c r="G60" s="365"/>
      <c r="H60" s="365"/>
      <c r="I60" s="365"/>
      <c r="J60" s="365"/>
      <c r="K60" s="365"/>
      <c r="L60" s="365"/>
      <c r="M60" s="365"/>
      <c r="N60" s="365"/>
      <c r="O60" s="365"/>
      <c r="P60" s="365"/>
      <c r="Q60" s="366"/>
    </row>
    <row r="61" spans="2:17">
      <c r="B61" s="364"/>
      <c r="C61" s="365"/>
      <c r="D61" s="365"/>
      <c r="E61" s="365"/>
      <c r="F61" s="365"/>
      <c r="G61" s="365"/>
      <c r="H61" s="365"/>
      <c r="I61" s="365"/>
      <c r="J61" s="365"/>
      <c r="K61" s="365"/>
      <c r="L61" s="365"/>
      <c r="M61" s="365"/>
      <c r="N61" s="365"/>
      <c r="O61" s="365"/>
      <c r="P61" s="365"/>
      <c r="Q61" s="366"/>
    </row>
    <row r="62" spans="2:17" ht="16.2" thickBot="1">
      <c r="B62" s="367"/>
      <c r="C62" s="368"/>
      <c r="D62" s="368"/>
      <c r="E62" s="368"/>
      <c r="F62" s="368"/>
      <c r="G62" s="368"/>
      <c r="H62" s="368"/>
      <c r="I62" s="368"/>
      <c r="J62" s="368"/>
      <c r="K62" s="368"/>
      <c r="L62" s="368"/>
      <c r="M62" s="368"/>
      <c r="N62" s="368"/>
      <c r="O62" s="368"/>
      <c r="P62" s="368"/>
      <c r="Q62" s="369"/>
    </row>
    <row r="63" spans="2:17">
      <c r="B63" s="320" t="s">
        <v>55</v>
      </c>
      <c r="C63" s="321"/>
      <c r="D63" s="321"/>
      <c r="E63" s="321"/>
      <c r="F63" s="321"/>
      <c r="G63" s="321"/>
      <c r="H63" s="321"/>
      <c r="I63" s="321"/>
      <c r="J63" s="321"/>
      <c r="K63" s="321"/>
      <c r="L63" s="321"/>
      <c r="M63" s="321"/>
      <c r="N63" s="321"/>
      <c r="O63" s="321"/>
      <c r="P63" s="321"/>
      <c r="Q63" s="322"/>
    </row>
    <row r="64" spans="2:17">
      <c r="B64" s="323"/>
      <c r="C64" s="324"/>
      <c r="D64" s="324"/>
      <c r="E64" s="324"/>
      <c r="F64" s="324"/>
      <c r="G64" s="324"/>
      <c r="H64" s="324"/>
      <c r="I64" s="324"/>
      <c r="J64" s="324"/>
      <c r="K64" s="324"/>
      <c r="L64" s="324"/>
      <c r="M64" s="324"/>
      <c r="N64" s="324"/>
      <c r="O64" s="324"/>
      <c r="P64" s="324"/>
      <c r="Q64" s="325"/>
    </row>
    <row r="65" spans="2:17" ht="15.45" customHeight="1">
      <c r="B65" s="50"/>
      <c r="C65" s="51"/>
      <c r="D65" s="370"/>
      <c r="E65" s="370"/>
      <c r="F65" s="370"/>
      <c r="G65" s="370"/>
      <c r="H65" s="370"/>
      <c r="I65" s="370"/>
      <c r="J65" s="370"/>
      <c r="K65" s="370"/>
      <c r="L65" s="370"/>
      <c r="M65" s="370"/>
      <c r="N65" s="370"/>
      <c r="O65" s="370"/>
      <c r="P65" s="370"/>
      <c r="Q65" s="371"/>
    </row>
    <row r="66" spans="2:17" ht="15.45" customHeight="1">
      <c r="B66" s="372" t="s">
        <v>82</v>
      </c>
      <c r="C66" s="373"/>
      <c r="D66" s="373"/>
      <c r="E66" s="373"/>
      <c r="F66" s="373"/>
      <c r="G66" s="373"/>
      <c r="H66" s="373"/>
      <c r="I66" s="373"/>
      <c r="J66" s="373"/>
      <c r="K66" s="373"/>
      <c r="L66" s="373"/>
      <c r="M66" s="373"/>
      <c r="N66" s="373"/>
      <c r="O66" s="373"/>
      <c r="P66" s="373"/>
      <c r="Q66" s="374"/>
    </row>
    <row r="67" spans="2:17" ht="15.45" customHeight="1">
      <c r="B67" s="372"/>
      <c r="C67" s="373"/>
      <c r="D67" s="373"/>
      <c r="E67" s="373"/>
      <c r="F67" s="373"/>
      <c r="G67" s="373"/>
      <c r="H67" s="373"/>
      <c r="I67" s="373"/>
      <c r="J67" s="373"/>
      <c r="K67" s="373"/>
      <c r="L67" s="373"/>
      <c r="M67" s="373"/>
      <c r="N67" s="373"/>
      <c r="O67" s="373"/>
      <c r="P67" s="373"/>
      <c r="Q67" s="374"/>
    </row>
    <row r="68" spans="2:17" ht="15.45" customHeight="1">
      <c r="B68" s="372"/>
      <c r="C68" s="373"/>
      <c r="D68" s="373"/>
      <c r="E68" s="373"/>
      <c r="F68" s="373"/>
      <c r="G68" s="373"/>
      <c r="H68" s="373"/>
      <c r="I68" s="373"/>
      <c r="J68" s="373"/>
      <c r="K68" s="373"/>
      <c r="L68" s="373"/>
      <c r="M68" s="373"/>
      <c r="N68" s="373"/>
      <c r="O68" s="373"/>
      <c r="P68" s="373"/>
      <c r="Q68" s="374"/>
    </row>
    <row r="69" spans="2:17" ht="15.45" customHeight="1">
      <c r="B69" s="372"/>
      <c r="C69" s="373"/>
      <c r="D69" s="373"/>
      <c r="E69" s="373"/>
      <c r="F69" s="373"/>
      <c r="G69" s="373"/>
      <c r="H69" s="373"/>
      <c r="I69" s="373"/>
      <c r="J69" s="373"/>
      <c r="K69" s="373"/>
      <c r="L69" s="373"/>
      <c r="M69" s="373"/>
      <c r="N69" s="373"/>
      <c r="O69" s="373"/>
      <c r="P69" s="373"/>
      <c r="Q69" s="374"/>
    </row>
    <row r="70" spans="2:17" ht="15.45" customHeight="1">
      <c r="B70" s="372"/>
      <c r="C70" s="373"/>
      <c r="D70" s="373"/>
      <c r="E70" s="373"/>
      <c r="F70" s="373"/>
      <c r="G70" s="373"/>
      <c r="H70" s="373"/>
      <c r="I70" s="373"/>
      <c r="J70" s="373"/>
      <c r="K70" s="373"/>
      <c r="L70" s="373"/>
      <c r="M70" s="373"/>
      <c r="N70" s="373"/>
      <c r="O70" s="373"/>
      <c r="P70" s="373"/>
      <c r="Q70" s="374"/>
    </row>
    <row r="71" spans="2:17" ht="15.45" customHeight="1">
      <c r="B71" s="372"/>
      <c r="C71" s="373"/>
      <c r="D71" s="373"/>
      <c r="E71" s="373"/>
      <c r="F71" s="373"/>
      <c r="G71" s="373"/>
      <c r="H71" s="373"/>
      <c r="I71" s="373"/>
      <c r="J71" s="373"/>
      <c r="K71" s="373"/>
      <c r="L71" s="373"/>
      <c r="M71" s="373"/>
      <c r="N71" s="373"/>
      <c r="O71" s="373"/>
      <c r="P71" s="373"/>
      <c r="Q71" s="374"/>
    </row>
    <row r="72" spans="2:17" ht="15.45" customHeight="1">
      <c r="B72" s="372"/>
      <c r="C72" s="373"/>
      <c r="D72" s="373"/>
      <c r="E72" s="373"/>
      <c r="F72" s="373"/>
      <c r="G72" s="373"/>
      <c r="H72" s="373"/>
      <c r="I72" s="373"/>
      <c r="J72" s="373"/>
      <c r="K72" s="373"/>
      <c r="L72" s="373"/>
      <c r="M72" s="373"/>
      <c r="N72" s="373"/>
      <c r="O72" s="373"/>
      <c r="P72" s="373"/>
      <c r="Q72" s="374"/>
    </row>
    <row r="73" spans="2:17" ht="15.45" customHeight="1">
      <c r="B73" s="372"/>
      <c r="C73" s="373"/>
      <c r="D73" s="373"/>
      <c r="E73" s="373"/>
      <c r="F73" s="373"/>
      <c r="G73" s="373"/>
      <c r="H73" s="373"/>
      <c r="I73" s="373"/>
      <c r="J73" s="373"/>
      <c r="K73" s="373"/>
      <c r="L73" s="373"/>
      <c r="M73" s="373"/>
      <c r="N73" s="373"/>
      <c r="O73" s="373"/>
      <c r="P73" s="373"/>
      <c r="Q73" s="374"/>
    </row>
    <row r="74" spans="2:17" ht="16.05" customHeight="1" thickBot="1">
      <c r="B74" s="375"/>
      <c r="C74" s="376"/>
      <c r="D74" s="376"/>
      <c r="E74" s="376"/>
      <c r="F74" s="376"/>
      <c r="G74" s="376"/>
      <c r="H74" s="376"/>
      <c r="I74" s="376"/>
      <c r="J74" s="376"/>
      <c r="K74" s="376"/>
      <c r="L74" s="376"/>
      <c r="M74" s="376"/>
      <c r="N74" s="376"/>
      <c r="O74" s="376"/>
      <c r="P74" s="376"/>
      <c r="Q74" s="377"/>
    </row>
    <row r="75" spans="2:17">
      <c r="B75" s="320" t="s">
        <v>56</v>
      </c>
      <c r="C75" s="321"/>
      <c r="D75" s="321"/>
      <c r="E75" s="321"/>
      <c r="F75" s="321"/>
      <c r="G75" s="321"/>
      <c r="H75" s="321"/>
      <c r="I75" s="321"/>
      <c r="J75" s="321"/>
      <c r="K75" s="321"/>
      <c r="L75" s="321"/>
      <c r="M75" s="321"/>
      <c r="N75" s="321"/>
      <c r="O75" s="321"/>
      <c r="P75" s="321"/>
      <c r="Q75" s="322"/>
    </row>
    <row r="76" spans="2:17" ht="25.05" customHeight="1">
      <c r="B76" s="323"/>
      <c r="C76" s="324"/>
      <c r="D76" s="324"/>
      <c r="E76" s="324"/>
      <c r="F76" s="324"/>
      <c r="G76" s="324"/>
      <c r="H76" s="324"/>
      <c r="I76" s="324"/>
      <c r="J76" s="324"/>
      <c r="K76" s="324"/>
      <c r="L76" s="324"/>
      <c r="M76" s="324"/>
      <c r="N76" s="324"/>
      <c r="O76" s="324"/>
      <c r="P76" s="324"/>
      <c r="Q76" s="325"/>
    </row>
    <row r="77" spans="2:17" ht="25.05" customHeight="1">
      <c r="B77" s="50"/>
      <c r="C77" s="378" t="s">
        <v>57</v>
      </c>
      <c r="D77" s="378"/>
      <c r="E77" s="378"/>
      <c r="F77" s="378"/>
      <c r="G77" s="378"/>
      <c r="H77" s="378"/>
      <c r="I77" s="378"/>
      <c r="J77" s="378"/>
      <c r="K77" s="378"/>
      <c r="L77" s="378"/>
      <c r="M77" s="378"/>
      <c r="N77" s="378"/>
      <c r="O77" s="378"/>
      <c r="P77" s="378"/>
      <c r="Q77" s="52"/>
    </row>
    <row r="78" spans="2:17" ht="25.05" customHeight="1">
      <c r="B78" s="53"/>
      <c r="C78" s="54"/>
      <c r="D78" s="55" t="s">
        <v>58</v>
      </c>
      <c r="E78" s="56"/>
      <c r="F78" s="56" t="s">
        <v>59</v>
      </c>
      <c r="G78" s="56"/>
      <c r="I78" s="57"/>
      <c r="J78" s="56" t="s">
        <v>60</v>
      </c>
      <c r="K78" s="57"/>
      <c r="L78" s="57"/>
      <c r="M78" s="57"/>
      <c r="N78" s="57"/>
      <c r="O78" s="57"/>
      <c r="P78" s="57"/>
      <c r="Q78" s="58"/>
    </row>
    <row r="79" spans="2:17" ht="25.05" customHeight="1">
      <c r="B79" s="53"/>
      <c r="D79" s="57"/>
      <c r="E79" s="57"/>
      <c r="F79" s="57"/>
      <c r="G79" s="59"/>
      <c r="I79" s="57"/>
      <c r="J79" s="492">
        <v>0</v>
      </c>
      <c r="K79" s="57"/>
      <c r="L79" s="57"/>
      <c r="M79" s="57"/>
      <c r="N79" s="57"/>
      <c r="O79" s="57"/>
      <c r="P79" s="57"/>
      <c r="Q79" s="58"/>
    </row>
    <row r="80" spans="2:17" ht="25.05" customHeight="1">
      <c r="B80" s="53"/>
      <c r="C80" s="57"/>
      <c r="D80" s="57"/>
      <c r="E80" s="57"/>
      <c r="F80" s="57"/>
      <c r="G80" s="59"/>
      <c r="I80" s="57"/>
      <c r="J80" s="60"/>
      <c r="K80" s="57"/>
      <c r="L80" s="57"/>
      <c r="M80" s="57"/>
      <c r="N80" s="57"/>
      <c r="O80" s="57"/>
      <c r="P80" s="57"/>
      <c r="Q80" s="58"/>
    </row>
    <row r="81" spans="2:17" ht="25.05" customHeight="1">
      <c r="B81" s="53"/>
      <c r="C81" s="57"/>
      <c r="D81" s="57"/>
      <c r="E81" s="57"/>
      <c r="F81" s="57"/>
      <c r="G81" s="59"/>
      <c r="I81" s="57"/>
      <c r="J81" s="60"/>
      <c r="K81" s="57"/>
      <c r="L81" s="57"/>
      <c r="M81" s="57"/>
      <c r="N81" s="57"/>
      <c r="O81" s="57"/>
      <c r="P81" s="57"/>
      <c r="Q81" s="58"/>
    </row>
    <row r="82" spans="2:17" ht="25.05" customHeight="1">
      <c r="B82" s="53"/>
      <c r="C82" s="57"/>
      <c r="D82" s="57"/>
      <c r="E82" s="57"/>
      <c r="F82" s="57"/>
      <c r="G82" s="57"/>
      <c r="H82" s="57"/>
      <c r="I82" s="57"/>
      <c r="J82" s="57"/>
      <c r="K82" s="57"/>
      <c r="L82" s="57"/>
      <c r="M82" s="57"/>
      <c r="N82" s="57"/>
      <c r="O82" s="57"/>
      <c r="P82" s="57"/>
      <c r="Q82" s="58"/>
    </row>
    <row r="83" spans="2:17" ht="25.05" customHeight="1">
      <c r="B83" s="53"/>
      <c r="C83" s="57"/>
      <c r="D83" s="57"/>
      <c r="E83" s="57"/>
      <c r="F83" s="57"/>
      <c r="G83" s="57"/>
      <c r="H83" s="57"/>
      <c r="I83" s="57"/>
      <c r="J83" s="57"/>
      <c r="K83" s="57"/>
      <c r="L83" s="57"/>
      <c r="M83" s="57"/>
      <c r="N83" s="57"/>
      <c r="O83" s="57"/>
      <c r="P83" s="57"/>
      <c r="Q83" s="58"/>
    </row>
    <row r="84" spans="2:17" ht="15.45" customHeight="1">
      <c r="B84" s="53"/>
      <c r="C84" s="57"/>
      <c r="D84" s="57"/>
      <c r="E84" s="57"/>
      <c r="F84" s="57"/>
      <c r="G84" s="57"/>
      <c r="H84" s="57"/>
      <c r="I84" s="57"/>
      <c r="J84" s="57"/>
      <c r="K84" s="57"/>
      <c r="L84" s="57"/>
      <c r="M84" s="57"/>
      <c r="N84" s="57"/>
      <c r="O84" s="57"/>
      <c r="P84" s="57"/>
      <c r="Q84" s="58"/>
    </row>
    <row r="85" spans="2:17" ht="16.05" customHeight="1" thickBot="1">
      <c r="B85" s="61"/>
      <c r="C85" s="62"/>
      <c r="D85" s="62"/>
      <c r="E85" s="62"/>
      <c r="F85" s="62"/>
      <c r="G85" s="62"/>
      <c r="H85" s="62"/>
      <c r="I85" s="62"/>
      <c r="J85" s="62"/>
      <c r="K85" s="62"/>
      <c r="L85" s="62"/>
      <c r="M85" s="62"/>
      <c r="N85" s="62"/>
      <c r="O85" s="62"/>
      <c r="P85" s="62"/>
      <c r="Q85" s="63"/>
    </row>
    <row r="86" spans="2:17">
      <c r="B86" s="320" t="s">
        <v>62</v>
      </c>
      <c r="C86" s="321"/>
      <c r="D86" s="321"/>
      <c r="E86" s="321"/>
      <c r="F86" s="321"/>
      <c r="G86" s="321"/>
      <c r="H86" s="321"/>
      <c r="I86" s="321"/>
      <c r="J86" s="321"/>
      <c r="K86" s="321"/>
      <c r="L86" s="321"/>
      <c r="M86" s="321"/>
      <c r="N86" s="321"/>
      <c r="O86" s="321"/>
      <c r="P86" s="321"/>
      <c r="Q86" s="322"/>
    </row>
    <row r="87" spans="2:17">
      <c r="B87" s="323"/>
      <c r="C87" s="324"/>
      <c r="D87" s="324"/>
      <c r="E87" s="324"/>
      <c r="F87" s="324"/>
      <c r="G87" s="324"/>
      <c r="H87" s="324"/>
      <c r="I87" s="324"/>
      <c r="J87" s="324"/>
      <c r="K87" s="324"/>
      <c r="L87" s="324"/>
      <c r="M87" s="324"/>
      <c r="N87" s="324"/>
      <c r="O87" s="324"/>
      <c r="P87" s="324"/>
      <c r="Q87" s="325"/>
    </row>
    <row r="88" spans="2:17" ht="15" customHeight="1" thickBot="1">
      <c r="B88" s="64" t="s">
        <v>63</v>
      </c>
      <c r="C88" s="65"/>
      <c r="D88" s="65"/>
      <c r="E88" s="66"/>
      <c r="F88" s="66"/>
      <c r="G88" s="66"/>
      <c r="H88" s="66"/>
      <c r="I88" s="66"/>
      <c r="J88" s="66"/>
      <c r="K88" s="66"/>
      <c r="L88" s="66"/>
      <c r="M88" s="66"/>
      <c r="N88" s="66"/>
      <c r="O88" s="66"/>
      <c r="P88" s="66"/>
      <c r="Q88" s="67"/>
    </row>
    <row r="89" spans="2:17">
      <c r="B89" s="357"/>
      <c r="C89" s="358"/>
      <c r="D89" s="358"/>
      <c r="E89" s="358"/>
      <c r="F89" s="358"/>
      <c r="G89" s="358"/>
      <c r="H89" s="358"/>
      <c r="I89" s="358"/>
      <c r="J89" s="358"/>
      <c r="K89" s="358"/>
      <c r="L89" s="358"/>
      <c r="M89" s="358"/>
      <c r="N89" s="358"/>
      <c r="O89" s="358"/>
      <c r="P89" s="358"/>
      <c r="Q89" s="359"/>
    </row>
    <row r="90" spans="2:17">
      <c r="B90" s="360"/>
      <c r="C90" s="358"/>
      <c r="D90" s="358"/>
      <c r="E90" s="358"/>
      <c r="F90" s="358"/>
      <c r="G90" s="358"/>
      <c r="H90" s="358"/>
      <c r="I90" s="358"/>
      <c r="J90" s="358"/>
      <c r="K90" s="358"/>
      <c r="L90" s="358"/>
      <c r="M90" s="358"/>
      <c r="N90" s="358"/>
      <c r="O90" s="358"/>
      <c r="P90" s="358"/>
      <c r="Q90" s="359"/>
    </row>
    <row r="91" spans="2:17">
      <c r="B91" s="68"/>
      <c r="C91" s="69"/>
      <c r="D91" s="69"/>
      <c r="E91" s="69"/>
      <c r="F91" s="69"/>
      <c r="G91" s="69"/>
      <c r="H91" s="69"/>
      <c r="I91" s="69"/>
      <c r="J91" s="69"/>
      <c r="K91" s="69"/>
      <c r="L91" s="69"/>
      <c r="M91" s="69"/>
      <c r="N91" s="69"/>
      <c r="O91" s="69"/>
      <c r="P91" s="69"/>
      <c r="Q91" s="70"/>
    </row>
    <row r="92" spans="2:17">
      <c r="B92" s="68"/>
      <c r="C92" s="69"/>
      <c r="D92" s="69"/>
      <c r="E92" s="69"/>
      <c r="F92" s="69"/>
      <c r="G92" s="69"/>
      <c r="H92" s="69"/>
      <c r="I92" s="69"/>
      <c r="J92" s="69"/>
      <c r="K92" s="69"/>
      <c r="L92" s="69"/>
      <c r="M92" s="69"/>
      <c r="N92" s="69"/>
      <c r="O92" s="69"/>
      <c r="P92" s="69"/>
      <c r="Q92" s="70"/>
    </row>
    <row r="93" spans="2:17">
      <c r="B93" s="68"/>
      <c r="C93" s="69"/>
      <c r="D93" s="69"/>
      <c r="E93" s="69"/>
      <c r="F93" s="69"/>
      <c r="G93" s="69"/>
      <c r="H93" s="69"/>
      <c r="I93" s="69"/>
      <c r="J93" s="69"/>
      <c r="K93" s="69"/>
      <c r="L93" s="69"/>
      <c r="M93" s="69"/>
      <c r="N93" s="69"/>
      <c r="O93" s="69"/>
      <c r="P93" s="69"/>
      <c r="Q93" s="70"/>
    </row>
    <row r="94" spans="2:17" ht="16.2" thickBot="1">
      <c r="B94" s="64" t="s">
        <v>64</v>
      </c>
      <c r="C94" s="65"/>
      <c r="D94" s="65"/>
      <c r="E94" s="66"/>
      <c r="F94" s="66"/>
      <c r="G94" s="66"/>
      <c r="H94" s="66"/>
      <c r="I94" s="66"/>
      <c r="J94" s="66"/>
      <c r="K94" s="66"/>
      <c r="L94" s="66"/>
      <c r="M94" s="66"/>
      <c r="N94" s="66"/>
      <c r="O94" s="66"/>
      <c r="P94" s="66"/>
      <c r="Q94" s="67"/>
    </row>
    <row r="95" spans="2:17">
      <c r="B95" s="357"/>
      <c r="C95" s="358"/>
      <c r="D95" s="358"/>
      <c r="E95" s="358"/>
      <c r="F95" s="358"/>
      <c r="G95" s="358"/>
      <c r="H95" s="358"/>
      <c r="I95" s="358"/>
      <c r="J95" s="358"/>
      <c r="K95" s="358"/>
      <c r="L95" s="358"/>
      <c r="M95" s="358"/>
      <c r="N95" s="358"/>
      <c r="O95" s="358"/>
      <c r="P95" s="358"/>
      <c r="Q95" s="359"/>
    </row>
    <row r="96" spans="2:17">
      <c r="B96" s="360"/>
      <c r="C96" s="358"/>
      <c r="D96" s="358"/>
      <c r="E96" s="358"/>
      <c r="F96" s="358"/>
      <c r="G96" s="358"/>
      <c r="H96" s="358"/>
      <c r="I96" s="358"/>
      <c r="J96" s="358"/>
      <c r="K96" s="358"/>
      <c r="L96" s="358"/>
      <c r="M96" s="358"/>
      <c r="N96" s="358"/>
      <c r="O96" s="358"/>
      <c r="P96" s="358"/>
      <c r="Q96" s="359"/>
    </row>
    <row r="97" spans="2:17">
      <c r="B97" s="360"/>
      <c r="C97" s="358"/>
      <c r="D97" s="358"/>
      <c r="E97" s="358"/>
      <c r="F97" s="358"/>
      <c r="G97" s="358"/>
      <c r="H97" s="358"/>
      <c r="I97" s="358"/>
      <c r="J97" s="358"/>
      <c r="K97" s="358"/>
      <c r="L97" s="358"/>
      <c r="M97" s="358"/>
      <c r="N97" s="358"/>
      <c r="O97" s="358"/>
      <c r="P97" s="358"/>
      <c r="Q97" s="359"/>
    </row>
    <row r="98" spans="2:17" ht="21" customHeight="1">
      <c r="B98" s="360"/>
      <c r="C98" s="358"/>
      <c r="D98" s="358"/>
      <c r="E98" s="358"/>
      <c r="F98" s="358"/>
      <c r="G98" s="358"/>
      <c r="H98" s="358"/>
      <c r="I98" s="358"/>
      <c r="J98" s="358"/>
      <c r="K98" s="358"/>
      <c r="L98" s="358"/>
      <c r="M98" s="358"/>
      <c r="N98" s="358"/>
      <c r="O98" s="358"/>
      <c r="P98" s="358"/>
      <c r="Q98" s="359"/>
    </row>
    <row r="99" spans="2:17">
      <c r="B99" s="360"/>
      <c r="C99" s="358"/>
      <c r="D99" s="358"/>
      <c r="E99" s="358"/>
      <c r="F99" s="358"/>
      <c r="G99" s="358"/>
      <c r="H99" s="358"/>
      <c r="I99" s="358"/>
      <c r="J99" s="358"/>
      <c r="K99" s="358"/>
      <c r="L99" s="358"/>
      <c r="M99" s="358"/>
      <c r="N99" s="358"/>
      <c r="O99" s="358"/>
      <c r="P99" s="358"/>
      <c r="Q99" s="359"/>
    </row>
    <row r="100" spans="2:17" ht="16.2" thickBot="1">
      <c r="B100" s="361"/>
      <c r="C100" s="362"/>
      <c r="D100" s="362"/>
      <c r="E100" s="362"/>
      <c r="F100" s="362"/>
      <c r="G100" s="362"/>
      <c r="H100" s="362"/>
      <c r="I100" s="362"/>
      <c r="J100" s="362"/>
      <c r="K100" s="362"/>
      <c r="L100" s="362"/>
      <c r="M100" s="362"/>
      <c r="N100" s="362"/>
      <c r="O100" s="362"/>
      <c r="P100" s="362"/>
      <c r="Q100" s="363"/>
    </row>
  </sheetData>
  <mergeCells count="29">
    <mergeCell ref="B86:Q87"/>
    <mergeCell ref="B89:Q89"/>
    <mergeCell ref="B90:Q90"/>
    <mergeCell ref="B95:Q100"/>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1.6.1.1 DAQ Design'!A1" display="Follow links for detailed summary" xr:uid="{00000000-0004-0000-0100-000000000000}"/>
    <hyperlink ref="D77" location="'1.6.1.1 DAQ Design'!A1" display="'1.6.1.1 DAQ Design'!A1" xr:uid="{00000000-0004-0000-0100-000001000000}"/>
    <hyperlink ref="E77" location="'1.6.1.1 DAQ Design'!A1" display="'1.6.1.1 DAQ Design'!A1" xr:uid="{00000000-0004-0000-0100-000002000000}"/>
    <hyperlink ref="F77" location="'1.6.1.1 DAQ Design'!A1" display="'1.6.1.1 DAQ Design'!A1" xr:uid="{00000000-0004-0000-0100-000003000000}"/>
    <hyperlink ref="G77" location="'1.6.1.1 DAQ Design'!A1" display="'1.6.1.1 DAQ Design'!A1" xr:uid="{00000000-0004-0000-0100-000004000000}"/>
    <hyperlink ref="H77" location="'1.6.1.1 DAQ Design'!A1" display="'1.6.1.1 DAQ Design'!A1" xr:uid="{00000000-0004-0000-0100-000005000000}"/>
    <hyperlink ref="I77" location="'1.6.1.1 DAQ Design'!A1" display="'1.6.1.1 DAQ Design'!A1" xr:uid="{00000000-0004-0000-0100-000006000000}"/>
    <hyperlink ref="J77" location="'1.6.1.1 DAQ Design'!A1" display="'1.6.1.1 DAQ Design'!A1" xr:uid="{00000000-0004-0000-0100-000007000000}"/>
    <hyperlink ref="K77" location="'1.6.1.1 DAQ Design'!A1" display="'1.6.1.1 DAQ Design'!A1" xr:uid="{00000000-0004-0000-0100-000008000000}"/>
    <hyperlink ref="L77" location="'1.6.1.1 DAQ Design'!A1" display="'1.6.1.1 DAQ Design'!A1" xr:uid="{00000000-0004-0000-0100-000009000000}"/>
    <hyperlink ref="M77" location="'1.6.1.1 DAQ Design'!A1" display="'1.6.1.1 DAQ Design'!A1" xr:uid="{00000000-0004-0000-0100-00000A000000}"/>
    <hyperlink ref="N77" location="'1.6.1.1 DAQ Design'!A1" display="'1.6.1.1 DAQ Design'!A1" xr:uid="{00000000-0004-0000-0100-00000B000000}"/>
    <hyperlink ref="O77" location="'1.6.1.1 DAQ Design'!A1" display="'1.6.1.1 DAQ Design'!A1" xr:uid="{00000000-0004-0000-0100-00000C000000}"/>
    <hyperlink ref="P77" location="'1.6.1.1 DAQ Design'!A1" display="'1.6.1.1 DAQ Design'!A1" xr:uid="{00000000-0004-0000-0100-00000D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100"/>
  <sheetViews>
    <sheetView topLeftCell="A80" workbookViewId="0">
      <selection activeCell="B95" sqref="B95:Q100"/>
    </sheetView>
  </sheetViews>
  <sheetFormatPr defaultColWidth="10.796875" defaultRowHeight="15.6"/>
  <cols>
    <col min="1" max="1" width="3.5" style="37" customWidth="1"/>
    <col min="2" max="2" width="5" style="37" customWidth="1"/>
    <col min="3" max="3" width="6.19921875" style="37" customWidth="1"/>
    <col min="4" max="4" width="20.69921875" style="37" customWidth="1"/>
    <col min="5" max="5" width="5.296875" style="37" customWidth="1"/>
    <col min="6" max="6" width="14.69921875" style="37" customWidth="1"/>
    <col min="7" max="7" width="3.19921875" style="37" customWidth="1"/>
    <col min="8" max="8" width="11.296875" style="37" bestFit="1" customWidth="1"/>
    <col min="9" max="12" width="10.796875" style="37"/>
    <col min="13" max="13" width="16" style="37" customWidth="1"/>
    <col min="14" max="16384" width="10.796875" style="37"/>
  </cols>
  <sheetData>
    <row r="1" spans="2:17" ht="16.2" thickBot="1"/>
    <row r="2" spans="2:17" ht="25.95" customHeight="1">
      <c r="B2" s="38"/>
      <c r="C2" s="39"/>
      <c r="D2" s="39"/>
      <c r="E2" s="39"/>
      <c r="F2" s="300" t="s">
        <v>24</v>
      </c>
      <c r="G2" s="264"/>
      <c r="H2" s="264"/>
      <c r="I2" s="264"/>
      <c r="J2" s="264"/>
      <c r="K2" s="264"/>
      <c r="L2" s="301"/>
      <c r="M2" s="304" t="s">
        <v>35</v>
      </c>
      <c r="N2" s="306">
        <v>42836</v>
      </c>
      <c r="O2" s="307"/>
      <c r="P2" s="307"/>
      <c r="Q2" s="308"/>
    </row>
    <row r="3" spans="2:17" ht="16.05" customHeight="1" thickBot="1">
      <c r="B3" s="40"/>
      <c r="C3" s="41"/>
      <c r="D3" s="41"/>
      <c r="E3" s="41"/>
      <c r="F3" s="302"/>
      <c r="G3" s="267"/>
      <c r="H3" s="267"/>
      <c r="I3" s="267"/>
      <c r="J3" s="267"/>
      <c r="K3" s="267"/>
      <c r="L3" s="303"/>
      <c r="M3" s="305"/>
      <c r="N3" s="309"/>
      <c r="O3" s="309"/>
      <c r="P3" s="309"/>
      <c r="Q3" s="310"/>
    </row>
    <row r="4" spans="2:17" ht="18" customHeight="1">
      <c r="B4" s="40"/>
      <c r="C4" s="41"/>
      <c r="D4" s="41"/>
      <c r="E4" s="41"/>
      <c r="F4" s="302"/>
      <c r="G4" s="267"/>
      <c r="H4" s="267"/>
      <c r="I4" s="267"/>
      <c r="J4" s="267"/>
      <c r="K4" s="267"/>
      <c r="L4" s="303"/>
      <c r="M4" s="304" t="s">
        <v>36</v>
      </c>
      <c r="N4" s="307" t="s">
        <v>65</v>
      </c>
      <c r="O4" s="307"/>
      <c r="P4" s="307"/>
      <c r="Q4" s="308"/>
    </row>
    <row r="5" spans="2:17" ht="16.2" thickBot="1">
      <c r="B5" s="40"/>
      <c r="C5" s="41"/>
      <c r="D5" s="41"/>
      <c r="E5" s="41"/>
      <c r="F5" s="302"/>
      <c r="G5" s="267"/>
      <c r="H5" s="267"/>
      <c r="I5" s="267"/>
      <c r="J5" s="267"/>
      <c r="K5" s="267"/>
      <c r="L5" s="303"/>
      <c r="M5" s="311"/>
      <c r="N5" s="312"/>
      <c r="O5" s="312"/>
      <c r="P5" s="312"/>
      <c r="Q5" s="313"/>
    </row>
    <row r="6" spans="2:17" ht="21" customHeight="1">
      <c r="B6" s="40"/>
      <c r="C6" s="41"/>
      <c r="D6" s="41"/>
      <c r="E6" s="41"/>
      <c r="F6" s="302"/>
      <c r="G6" s="267"/>
      <c r="H6" s="267"/>
      <c r="I6" s="267"/>
      <c r="J6" s="267"/>
      <c r="K6" s="267"/>
      <c r="L6" s="267"/>
      <c r="M6" s="314" t="s">
        <v>37</v>
      </c>
      <c r="N6" s="316" t="s">
        <v>67</v>
      </c>
      <c r="O6" s="316"/>
      <c r="P6" s="316"/>
      <c r="Q6" s="317"/>
    </row>
    <row r="7" spans="2:17" ht="16.2" thickBot="1">
      <c r="B7" s="40"/>
      <c r="C7" s="41"/>
      <c r="D7" s="41"/>
      <c r="E7" s="41"/>
      <c r="F7" s="302"/>
      <c r="G7" s="270"/>
      <c r="H7" s="270"/>
      <c r="I7" s="270"/>
      <c r="J7" s="270"/>
      <c r="K7" s="270"/>
      <c r="L7" s="270"/>
      <c r="M7" s="315"/>
      <c r="N7" s="318"/>
      <c r="O7" s="318"/>
      <c r="P7" s="318"/>
      <c r="Q7" s="319"/>
    </row>
    <row r="8" spans="2:17" s="42" customFormat="1" ht="27" customHeight="1">
      <c r="B8" s="326" t="s">
        <v>38</v>
      </c>
      <c r="C8" s="327"/>
      <c r="D8" s="327"/>
      <c r="E8" s="327"/>
      <c r="F8" s="328"/>
      <c r="G8" s="326" t="s">
        <v>39</v>
      </c>
      <c r="H8" s="327"/>
      <c r="I8" s="327"/>
      <c r="J8" s="327"/>
      <c r="K8" s="327"/>
      <c r="L8" s="327"/>
      <c r="M8" s="329"/>
      <c r="N8" s="330" t="s">
        <v>40</v>
      </c>
      <c r="O8" s="331"/>
      <c r="P8" s="331"/>
      <c r="Q8" s="329"/>
    </row>
    <row r="9" spans="2:17">
      <c r="B9" s="332" t="s">
        <v>74</v>
      </c>
      <c r="C9" s="333"/>
      <c r="D9" s="333"/>
      <c r="E9" s="333"/>
      <c r="F9" s="334"/>
      <c r="G9" s="332" t="s">
        <v>265</v>
      </c>
      <c r="H9" s="333"/>
      <c r="I9" s="333"/>
      <c r="J9" s="333"/>
      <c r="K9" s="333"/>
      <c r="L9" s="333"/>
      <c r="M9" s="334"/>
      <c r="N9" s="338"/>
      <c r="O9" s="339"/>
      <c r="P9" s="339"/>
      <c r="Q9" s="340"/>
    </row>
    <row r="10" spans="2:17" ht="16.2" thickBot="1">
      <c r="B10" s="335"/>
      <c r="C10" s="336"/>
      <c r="D10" s="336"/>
      <c r="E10" s="336"/>
      <c r="F10" s="337"/>
      <c r="G10" s="335"/>
      <c r="H10" s="336"/>
      <c r="I10" s="336"/>
      <c r="J10" s="336"/>
      <c r="K10" s="336"/>
      <c r="L10" s="336"/>
      <c r="M10" s="337"/>
      <c r="N10" s="341"/>
      <c r="O10" s="342"/>
      <c r="P10" s="342"/>
      <c r="Q10" s="343"/>
    </row>
    <row r="11" spans="2:17" s="42" customFormat="1" ht="27" customHeight="1">
      <c r="B11" s="326" t="s">
        <v>41</v>
      </c>
      <c r="C11" s="327"/>
      <c r="D11" s="327"/>
      <c r="E11" s="327"/>
      <c r="F11" s="327"/>
      <c r="G11" s="327"/>
      <c r="H11" s="327"/>
      <c r="I11" s="327"/>
      <c r="J11" s="327"/>
      <c r="K11" s="327"/>
      <c r="L11" s="327"/>
      <c r="M11" s="327"/>
      <c r="N11" s="327"/>
      <c r="O11" s="327"/>
      <c r="P11" s="327"/>
      <c r="Q11" s="328"/>
    </row>
    <row r="12" spans="2:17" ht="18" customHeight="1">
      <c r="B12" s="344" t="s">
        <v>77</v>
      </c>
      <c r="C12" s="345"/>
      <c r="D12" s="345"/>
      <c r="E12" s="345"/>
      <c r="F12" s="345"/>
      <c r="G12" s="345"/>
      <c r="H12" s="345"/>
      <c r="I12" s="345"/>
      <c r="J12" s="345"/>
      <c r="K12" s="345"/>
      <c r="L12" s="345"/>
      <c r="M12" s="345"/>
      <c r="N12" s="345"/>
      <c r="O12" s="345"/>
      <c r="P12" s="345"/>
      <c r="Q12" s="346"/>
    </row>
    <row r="13" spans="2:17" ht="18" customHeight="1">
      <c r="B13" s="344"/>
      <c r="C13" s="345"/>
      <c r="D13" s="345"/>
      <c r="E13" s="345"/>
      <c r="F13" s="345"/>
      <c r="G13" s="345"/>
      <c r="H13" s="345"/>
      <c r="I13" s="345"/>
      <c r="J13" s="345"/>
      <c r="K13" s="345"/>
      <c r="L13" s="345"/>
      <c r="M13" s="345"/>
      <c r="N13" s="345"/>
      <c r="O13" s="345"/>
      <c r="P13" s="345"/>
      <c r="Q13" s="346"/>
    </row>
    <row r="14" spans="2:17" ht="18" customHeight="1">
      <c r="B14" s="344"/>
      <c r="C14" s="345"/>
      <c r="D14" s="345"/>
      <c r="E14" s="345"/>
      <c r="F14" s="345"/>
      <c r="G14" s="345"/>
      <c r="H14" s="345"/>
      <c r="I14" s="345"/>
      <c r="J14" s="345"/>
      <c r="K14" s="345"/>
      <c r="L14" s="345"/>
      <c r="M14" s="345"/>
      <c r="N14" s="345"/>
      <c r="O14" s="345"/>
      <c r="P14" s="345"/>
      <c r="Q14" s="346"/>
    </row>
    <row r="15" spans="2:17">
      <c r="B15" s="344"/>
      <c r="C15" s="345"/>
      <c r="D15" s="345"/>
      <c r="E15" s="345"/>
      <c r="F15" s="345"/>
      <c r="G15" s="345"/>
      <c r="H15" s="345"/>
      <c r="I15" s="345"/>
      <c r="J15" s="345"/>
      <c r="K15" s="345"/>
      <c r="L15" s="345"/>
      <c r="M15" s="345"/>
      <c r="N15" s="345"/>
      <c r="O15" s="345"/>
      <c r="P15" s="345"/>
      <c r="Q15" s="346"/>
    </row>
    <row r="16" spans="2:17">
      <c r="B16" s="344"/>
      <c r="C16" s="345"/>
      <c r="D16" s="345"/>
      <c r="E16" s="345"/>
      <c r="F16" s="345"/>
      <c r="G16" s="345"/>
      <c r="H16" s="345"/>
      <c r="I16" s="345"/>
      <c r="J16" s="345"/>
      <c r="K16" s="345"/>
      <c r="L16" s="345"/>
      <c r="M16" s="345"/>
      <c r="N16" s="345"/>
      <c r="O16" s="345"/>
      <c r="P16" s="345"/>
      <c r="Q16" s="346"/>
    </row>
    <row r="17" spans="2:17">
      <c r="B17" s="344"/>
      <c r="C17" s="345"/>
      <c r="D17" s="345"/>
      <c r="E17" s="345"/>
      <c r="F17" s="345"/>
      <c r="G17" s="345"/>
      <c r="H17" s="345"/>
      <c r="I17" s="345"/>
      <c r="J17" s="345"/>
      <c r="K17" s="345"/>
      <c r="L17" s="345"/>
      <c r="M17" s="345"/>
      <c r="N17" s="345"/>
      <c r="O17" s="345"/>
      <c r="P17" s="345"/>
      <c r="Q17" s="346"/>
    </row>
    <row r="18" spans="2:17" ht="16.2" thickBot="1">
      <c r="B18" s="347"/>
      <c r="C18" s="348"/>
      <c r="D18" s="348"/>
      <c r="E18" s="348"/>
      <c r="F18" s="348"/>
      <c r="G18" s="348"/>
      <c r="H18" s="348"/>
      <c r="I18" s="348"/>
      <c r="J18" s="348"/>
      <c r="K18" s="348"/>
      <c r="L18" s="348"/>
      <c r="M18" s="348"/>
      <c r="N18" s="348"/>
      <c r="O18" s="348"/>
      <c r="P18" s="348"/>
      <c r="Q18" s="349"/>
    </row>
    <row r="19" spans="2:17" s="42" customFormat="1" ht="27" customHeight="1">
      <c r="B19" s="326" t="s">
        <v>42</v>
      </c>
      <c r="C19" s="327"/>
      <c r="D19" s="327"/>
      <c r="E19" s="327"/>
      <c r="F19" s="327"/>
      <c r="G19" s="327"/>
      <c r="H19" s="327"/>
      <c r="I19" s="327"/>
      <c r="J19" s="327"/>
      <c r="K19" s="327"/>
      <c r="L19" s="327"/>
      <c r="M19" s="327"/>
      <c r="N19" s="327"/>
      <c r="O19" s="327"/>
      <c r="P19" s="327"/>
      <c r="Q19" s="328"/>
    </row>
    <row r="20" spans="2:17">
      <c r="B20" s="43"/>
      <c r="Q20" s="44"/>
    </row>
    <row r="21" spans="2:17">
      <c r="B21" s="43"/>
      <c r="Q21" s="44"/>
    </row>
    <row r="22" spans="2:17" ht="18.600000000000001" thickBot="1">
      <c r="B22" s="43"/>
      <c r="C22" s="45"/>
      <c r="D22" s="46" t="s">
        <v>43</v>
      </c>
      <c r="Q22" s="44"/>
    </row>
    <row r="23" spans="2:17" ht="18.600000000000001" thickBot="1">
      <c r="B23" s="43"/>
      <c r="C23" s="45" t="s">
        <v>44</v>
      </c>
      <c r="D23" s="46" t="s">
        <v>45</v>
      </c>
      <c r="Q23" s="44"/>
    </row>
    <row r="24" spans="2:17" ht="18.600000000000001" thickBot="1">
      <c r="B24" s="43"/>
      <c r="C24" s="45" t="s">
        <v>44</v>
      </c>
      <c r="D24" s="46" t="s">
        <v>46</v>
      </c>
      <c r="Q24" s="44"/>
    </row>
    <row r="25" spans="2:17" ht="18.600000000000001" thickBot="1">
      <c r="B25" s="43"/>
      <c r="C25" s="45" t="s">
        <v>44</v>
      </c>
      <c r="D25" s="46" t="s">
        <v>47</v>
      </c>
      <c r="Q25" s="44"/>
    </row>
    <row r="26" spans="2:17" ht="18.600000000000001" thickBot="1">
      <c r="B26" s="43"/>
      <c r="C26" s="45"/>
      <c r="D26" s="46" t="s">
        <v>48</v>
      </c>
      <c r="Q26" s="44"/>
    </row>
    <row r="27" spans="2:17" ht="18.600000000000001" thickBot="1">
      <c r="B27" s="43"/>
      <c r="C27" s="45"/>
      <c r="D27" s="46" t="s">
        <v>49</v>
      </c>
      <c r="Q27" s="44"/>
    </row>
    <row r="28" spans="2:17" ht="18.600000000000001" thickBot="1">
      <c r="B28" s="43"/>
      <c r="C28" s="45"/>
      <c r="D28" s="46" t="s">
        <v>50</v>
      </c>
      <c r="Q28" s="44"/>
    </row>
    <row r="29" spans="2:17" ht="18.600000000000001" thickBot="1">
      <c r="B29" s="43"/>
      <c r="C29" s="45" t="s">
        <v>44</v>
      </c>
      <c r="D29" s="46" t="s">
        <v>51</v>
      </c>
      <c r="Q29" s="44"/>
    </row>
    <row r="30" spans="2:17">
      <c r="B30" s="43"/>
      <c r="Q30" s="44"/>
    </row>
    <row r="31" spans="2:17" ht="16.2" thickBot="1">
      <c r="B31" s="47"/>
      <c r="C31" s="48"/>
      <c r="D31" s="48"/>
      <c r="E31" s="48"/>
      <c r="F31" s="48"/>
      <c r="G31" s="48"/>
      <c r="H31" s="48"/>
      <c r="I31" s="48"/>
      <c r="J31" s="48"/>
      <c r="K31" s="48"/>
      <c r="L31" s="48"/>
      <c r="M31" s="48"/>
      <c r="N31" s="48"/>
      <c r="O31" s="48"/>
      <c r="P31" s="48"/>
      <c r="Q31" s="49"/>
    </row>
    <row r="32" spans="2:17" s="42" customFormat="1" ht="25.95" customHeight="1">
      <c r="B32" s="320" t="s">
        <v>52</v>
      </c>
      <c r="C32" s="321"/>
      <c r="D32" s="321"/>
      <c r="E32" s="321"/>
      <c r="F32" s="321"/>
      <c r="G32" s="321"/>
      <c r="H32" s="321"/>
      <c r="I32" s="321"/>
      <c r="J32" s="321"/>
      <c r="K32" s="321"/>
      <c r="L32" s="321"/>
      <c r="M32" s="321"/>
      <c r="N32" s="321"/>
      <c r="O32" s="321"/>
      <c r="P32" s="321"/>
      <c r="Q32" s="322"/>
    </row>
    <row r="33" spans="2:17">
      <c r="B33" s="350" t="s">
        <v>53</v>
      </c>
      <c r="C33" s="351"/>
      <c r="D33" s="351"/>
      <c r="E33" s="351"/>
      <c r="F33" s="351"/>
      <c r="G33" s="351"/>
      <c r="H33" s="351"/>
      <c r="I33" s="351"/>
      <c r="J33" s="351"/>
      <c r="K33" s="351"/>
      <c r="L33" s="351"/>
      <c r="M33" s="351"/>
      <c r="N33" s="351"/>
      <c r="O33" s="351"/>
      <c r="P33" s="351"/>
      <c r="Q33" s="352"/>
    </row>
    <row r="34" spans="2:17">
      <c r="B34" s="353"/>
      <c r="C34" s="351"/>
      <c r="D34" s="351"/>
      <c r="E34" s="351"/>
      <c r="F34" s="351"/>
      <c r="G34" s="351"/>
      <c r="H34" s="351"/>
      <c r="I34" s="351"/>
      <c r="J34" s="351"/>
      <c r="K34" s="351"/>
      <c r="L34" s="351"/>
      <c r="M34" s="351"/>
      <c r="N34" s="351"/>
      <c r="O34" s="351"/>
      <c r="P34" s="351"/>
      <c r="Q34" s="352"/>
    </row>
    <row r="35" spans="2:17">
      <c r="B35" s="353"/>
      <c r="C35" s="351"/>
      <c r="D35" s="351"/>
      <c r="E35" s="351"/>
      <c r="F35" s="351"/>
      <c r="G35" s="351"/>
      <c r="H35" s="351"/>
      <c r="I35" s="351"/>
      <c r="J35" s="351"/>
      <c r="K35" s="351"/>
      <c r="L35" s="351"/>
      <c r="M35" s="351"/>
      <c r="N35" s="351"/>
      <c r="O35" s="351"/>
      <c r="P35" s="351"/>
      <c r="Q35" s="352"/>
    </row>
    <row r="36" spans="2:17">
      <c r="B36" s="353"/>
      <c r="C36" s="351"/>
      <c r="D36" s="351"/>
      <c r="E36" s="351"/>
      <c r="F36" s="351"/>
      <c r="G36" s="351"/>
      <c r="H36" s="351"/>
      <c r="I36" s="351"/>
      <c r="J36" s="351"/>
      <c r="K36" s="351"/>
      <c r="L36" s="351"/>
      <c r="M36" s="351"/>
      <c r="N36" s="351"/>
      <c r="O36" s="351"/>
      <c r="P36" s="351"/>
      <c r="Q36" s="352"/>
    </row>
    <row r="37" spans="2:17">
      <c r="B37" s="353"/>
      <c r="C37" s="351"/>
      <c r="D37" s="351"/>
      <c r="E37" s="351"/>
      <c r="F37" s="351"/>
      <c r="G37" s="351"/>
      <c r="H37" s="351"/>
      <c r="I37" s="351"/>
      <c r="J37" s="351"/>
      <c r="K37" s="351"/>
      <c r="L37" s="351"/>
      <c r="M37" s="351"/>
      <c r="N37" s="351"/>
      <c r="O37" s="351"/>
      <c r="P37" s="351"/>
      <c r="Q37" s="352"/>
    </row>
    <row r="38" spans="2:17">
      <c r="B38" s="353"/>
      <c r="C38" s="351"/>
      <c r="D38" s="351"/>
      <c r="E38" s="351"/>
      <c r="F38" s="351"/>
      <c r="G38" s="351"/>
      <c r="H38" s="351"/>
      <c r="I38" s="351"/>
      <c r="J38" s="351"/>
      <c r="K38" s="351"/>
      <c r="L38" s="351"/>
      <c r="M38" s="351"/>
      <c r="N38" s="351"/>
      <c r="O38" s="351"/>
      <c r="P38" s="351"/>
      <c r="Q38" s="352"/>
    </row>
    <row r="39" spans="2:17">
      <c r="B39" s="353"/>
      <c r="C39" s="351"/>
      <c r="D39" s="351"/>
      <c r="E39" s="351"/>
      <c r="F39" s="351"/>
      <c r="G39" s="351"/>
      <c r="H39" s="351"/>
      <c r="I39" s="351"/>
      <c r="J39" s="351"/>
      <c r="K39" s="351"/>
      <c r="L39" s="351"/>
      <c r="M39" s="351"/>
      <c r="N39" s="351"/>
      <c r="O39" s="351"/>
      <c r="P39" s="351"/>
      <c r="Q39" s="352"/>
    </row>
    <row r="40" spans="2:17">
      <c r="B40" s="353"/>
      <c r="C40" s="351"/>
      <c r="D40" s="351"/>
      <c r="E40" s="351"/>
      <c r="F40" s="351"/>
      <c r="G40" s="351"/>
      <c r="H40" s="351"/>
      <c r="I40" s="351"/>
      <c r="J40" s="351"/>
      <c r="K40" s="351"/>
      <c r="L40" s="351"/>
      <c r="M40" s="351"/>
      <c r="N40" s="351"/>
      <c r="O40" s="351"/>
      <c r="P40" s="351"/>
      <c r="Q40" s="352"/>
    </row>
    <row r="41" spans="2:17">
      <c r="B41" s="353"/>
      <c r="C41" s="351"/>
      <c r="D41" s="351"/>
      <c r="E41" s="351"/>
      <c r="F41" s="351"/>
      <c r="G41" s="351"/>
      <c r="H41" s="351"/>
      <c r="I41" s="351"/>
      <c r="J41" s="351"/>
      <c r="K41" s="351"/>
      <c r="L41" s="351"/>
      <c r="M41" s="351"/>
      <c r="N41" s="351"/>
      <c r="O41" s="351"/>
      <c r="P41" s="351"/>
      <c r="Q41" s="352"/>
    </row>
    <row r="42" spans="2:17">
      <c r="B42" s="353"/>
      <c r="C42" s="351"/>
      <c r="D42" s="351"/>
      <c r="E42" s="351"/>
      <c r="F42" s="351"/>
      <c r="G42" s="351"/>
      <c r="H42" s="351"/>
      <c r="I42" s="351"/>
      <c r="J42" s="351"/>
      <c r="K42" s="351"/>
      <c r="L42" s="351"/>
      <c r="M42" s="351"/>
      <c r="N42" s="351"/>
      <c r="O42" s="351"/>
      <c r="P42" s="351"/>
      <c r="Q42" s="352"/>
    </row>
    <row r="43" spans="2:17">
      <c r="B43" s="353"/>
      <c r="C43" s="351"/>
      <c r="D43" s="351"/>
      <c r="E43" s="351"/>
      <c r="F43" s="351"/>
      <c r="G43" s="351"/>
      <c r="H43" s="351"/>
      <c r="I43" s="351"/>
      <c r="J43" s="351"/>
      <c r="K43" s="351"/>
      <c r="L43" s="351"/>
      <c r="M43" s="351"/>
      <c r="N43" s="351"/>
      <c r="O43" s="351"/>
      <c r="P43" s="351"/>
      <c r="Q43" s="352"/>
    </row>
    <row r="44" spans="2:17" ht="16.2" thickBot="1">
      <c r="B44" s="354"/>
      <c r="C44" s="355"/>
      <c r="D44" s="355"/>
      <c r="E44" s="355"/>
      <c r="F44" s="355"/>
      <c r="G44" s="355"/>
      <c r="H44" s="355"/>
      <c r="I44" s="355"/>
      <c r="J44" s="355"/>
      <c r="K44" s="355"/>
      <c r="L44" s="355"/>
      <c r="M44" s="355"/>
      <c r="N44" s="355"/>
      <c r="O44" s="355"/>
      <c r="P44" s="355"/>
      <c r="Q44" s="356"/>
    </row>
    <row r="45" spans="2:17">
      <c r="B45" s="320" t="s">
        <v>54</v>
      </c>
      <c r="C45" s="321"/>
      <c r="D45" s="321"/>
      <c r="E45" s="321"/>
      <c r="F45" s="321"/>
      <c r="G45" s="321"/>
      <c r="H45" s="321"/>
      <c r="I45" s="321"/>
      <c r="J45" s="321"/>
      <c r="K45" s="321"/>
      <c r="L45" s="321"/>
      <c r="M45" s="321"/>
      <c r="N45" s="321"/>
      <c r="O45" s="321"/>
      <c r="P45" s="321"/>
      <c r="Q45" s="322"/>
    </row>
    <row r="46" spans="2:17">
      <c r="B46" s="323"/>
      <c r="C46" s="324"/>
      <c r="D46" s="324"/>
      <c r="E46" s="324"/>
      <c r="F46" s="324"/>
      <c r="G46" s="324"/>
      <c r="H46" s="324"/>
      <c r="I46" s="324"/>
      <c r="J46" s="324"/>
      <c r="K46" s="324"/>
      <c r="L46" s="324"/>
      <c r="M46" s="324"/>
      <c r="N46" s="324"/>
      <c r="O46" s="324"/>
      <c r="P46" s="324"/>
      <c r="Q46" s="325"/>
    </row>
    <row r="47" spans="2:17">
      <c r="B47" s="364" t="s">
        <v>78</v>
      </c>
      <c r="C47" s="365"/>
      <c r="D47" s="365"/>
      <c r="E47" s="365"/>
      <c r="F47" s="365"/>
      <c r="G47" s="365"/>
      <c r="H47" s="365"/>
      <c r="I47" s="365"/>
      <c r="J47" s="365"/>
      <c r="K47" s="365"/>
      <c r="L47" s="365"/>
      <c r="M47" s="365"/>
      <c r="N47" s="365"/>
      <c r="O47" s="365"/>
      <c r="P47" s="365"/>
      <c r="Q47" s="366"/>
    </row>
    <row r="48" spans="2:17">
      <c r="B48" s="364"/>
      <c r="C48" s="365"/>
      <c r="D48" s="365"/>
      <c r="E48" s="365"/>
      <c r="F48" s="365"/>
      <c r="G48" s="365"/>
      <c r="H48" s="365"/>
      <c r="I48" s="365"/>
      <c r="J48" s="365"/>
      <c r="K48" s="365"/>
      <c r="L48" s="365"/>
      <c r="M48" s="365"/>
      <c r="N48" s="365"/>
      <c r="O48" s="365"/>
      <c r="P48" s="365"/>
      <c r="Q48" s="366"/>
    </row>
    <row r="49" spans="2:17">
      <c r="B49" s="364"/>
      <c r="C49" s="365"/>
      <c r="D49" s="365"/>
      <c r="E49" s="365"/>
      <c r="F49" s="365"/>
      <c r="G49" s="365"/>
      <c r="H49" s="365"/>
      <c r="I49" s="365"/>
      <c r="J49" s="365"/>
      <c r="K49" s="365"/>
      <c r="L49" s="365"/>
      <c r="M49" s="365"/>
      <c r="N49" s="365"/>
      <c r="O49" s="365"/>
      <c r="P49" s="365"/>
      <c r="Q49" s="366"/>
    </row>
    <row r="50" spans="2:17">
      <c r="B50" s="364"/>
      <c r="C50" s="365"/>
      <c r="D50" s="365"/>
      <c r="E50" s="365"/>
      <c r="F50" s="365"/>
      <c r="G50" s="365"/>
      <c r="H50" s="365"/>
      <c r="I50" s="365"/>
      <c r="J50" s="365"/>
      <c r="K50" s="365"/>
      <c r="L50" s="365"/>
      <c r="M50" s="365"/>
      <c r="N50" s="365"/>
      <c r="O50" s="365"/>
      <c r="P50" s="365"/>
      <c r="Q50" s="366"/>
    </row>
    <row r="51" spans="2:17">
      <c r="B51" s="364"/>
      <c r="C51" s="365"/>
      <c r="D51" s="365"/>
      <c r="E51" s="365"/>
      <c r="F51" s="365"/>
      <c r="G51" s="365"/>
      <c r="H51" s="365"/>
      <c r="I51" s="365"/>
      <c r="J51" s="365"/>
      <c r="K51" s="365"/>
      <c r="L51" s="365"/>
      <c r="M51" s="365"/>
      <c r="N51" s="365"/>
      <c r="O51" s="365"/>
      <c r="P51" s="365"/>
      <c r="Q51" s="366"/>
    </row>
    <row r="52" spans="2:17">
      <c r="B52" s="364"/>
      <c r="C52" s="365"/>
      <c r="D52" s="365"/>
      <c r="E52" s="365"/>
      <c r="F52" s="365"/>
      <c r="G52" s="365"/>
      <c r="H52" s="365"/>
      <c r="I52" s="365"/>
      <c r="J52" s="365"/>
      <c r="K52" s="365"/>
      <c r="L52" s="365"/>
      <c r="M52" s="365"/>
      <c r="N52" s="365"/>
      <c r="O52" s="365"/>
      <c r="P52" s="365"/>
      <c r="Q52" s="366"/>
    </row>
    <row r="53" spans="2:17">
      <c r="B53" s="364"/>
      <c r="C53" s="365"/>
      <c r="D53" s="365"/>
      <c r="E53" s="365"/>
      <c r="F53" s="365"/>
      <c r="G53" s="365"/>
      <c r="H53" s="365"/>
      <c r="I53" s="365"/>
      <c r="J53" s="365"/>
      <c r="K53" s="365"/>
      <c r="L53" s="365"/>
      <c r="M53" s="365"/>
      <c r="N53" s="365"/>
      <c r="O53" s="365"/>
      <c r="P53" s="365"/>
      <c r="Q53" s="366"/>
    </row>
    <row r="54" spans="2:17">
      <c r="B54" s="364"/>
      <c r="C54" s="365"/>
      <c r="D54" s="365"/>
      <c r="E54" s="365"/>
      <c r="F54" s="365"/>
      <c r="G54" s="365"/>
      <c r="H54" s="365"/>
      <c r="I54" s="365"/>
      <c r="J54" s="365"/>
      <c r="K54" s="365"/>
      <c r="L54" s="365"/>
      <c r="M54" s="365"/>
      <c r="N54" s="365"/>
      <c r="O54" s="365"/>
      <c r="P54" s="365"/>
      <c r="Q54" s="366"/>
    </row>
    <row r="55" spans="2:17">
      <c r="B55" s="364"/>
      <c r="C55" s="365"/>
      <c r="D55" s="365"/>
      <c r="E55" s="365"/>
      <c r="F55" s="365"/>
      <c r="G55" s="365"/>
      <c r="H55" s="365"/>
      <c r="I55" s="365"/>
      <c r="J55" s="365"/>
      <c r="K55" s="365"/>
      <c r="L55" s="365"/>
      <c r="M55" s="365"/>
      <c r="N55" s="365"/>
      <c r="O55" s="365"/>
      <c r="P55" s="365"/>
      <c r="Q55" s="366"/>
    </row>
    <row r="56" spans="2:17">
      <c r="B56" s="364"/>
      <c r="C56" s="365"/>
      <c r="D56" s="365"/>
      <c r="E56" s="365"/>
      <c r="F56" s="365"/>
      <c r="G56" s="365"/>
      <c r="H56" s="365"/>
      <c r="I56" s="365"/>
      <c r="J56" s="365"/>
      <c r="K56" s="365"/>
      <c r="L56" s="365"/>
      <c r="M56" s="365"/>
      <c r="N56" s="365"/>
      <c r="O56" s="365"/>
      <c r="P56" s="365"/>
      <c r="Q56" s="366"/>
    </row>
    <row r="57" spans="2:17">
      <c r="B57" s="364"/>
      <c r="C57" s="365"/>
      <c r="D57" s="365"/>
      <c r="E57" s="365"/>
      <c r="F57" s="365"/>
      <c r="G57" s="365"/>
      <c r="H57" s="365"/>
      <c r="I57" s="365"/>
      <c r="J57" s="365"/>
      <c r="K57" s="365"/>
      <c r="L57" s="365"/>
      <c r="M57" s="365"/>
      <c r="N57" s="365"/>
      <c r="O57" s="365"/>
      <c r="P57" s="365"/>
      <c r="Q57" s="366"/>
    </row>
    <row r="58" spans="2:17">
      <c r="B58" s="364"/>
      <c r="C58" s="365"/>
      <c r="D58" s="365"/>
      <c r="E58" s="365"/>
      <c r="F58" s="365"/>
      <c r="G58" s="365"/>
      <c r="H58" s="365"/>
      <c r="I58" s="365"/>
      <c r="J58" s="365"/>
      <c r="K58" s="365"/>
      <c r="L58" s="365"/>
      <c r="M58" s="365"/>
      <c r="N58" s="365"/>
      <c r="O58" s="365"/>
      <c r="P58" s="365"/>
      <c r="Q58" s="366"/>
    </row>
    <row r="59" spans="2:17">
      <c r="B59" s="364"/>
      <c r="C59" s="365"/>
      <c r="D59" s="365"/>
      <c r="E59" s="365"/>
      <c r="F59" s="365"/>
      <c r="G59" s="365"/>
      <c r="H59" s="365"/>
      <c r="I59" s="365"/>
      <c r="J59" s="365"/>
      <c r="K59" s="365"/>
      <c r="L59" s="365"/>
      <c r="M59" s="365"/>
      <c r="N59" s="365"/>
      <c r="O59" s="365"/>
      <c r="P59" s="365"/>
      <c r="Q59" s="366"/>
    </row>
    <row r="60" spans="2:17">
      <c r="B60" s="364"/>
      <c r="C60" s="365"/>
      <c r="D60" s="365"/>
      <c r="E60" s="365"/>
      <c r="F60" s="365"/>
      <c r="G60" s="365"/>
      <c r="H60" s="365"/>
      <c r="I60" s="365"/>
      <c r="J60" s="365"/>
      <c r="K60" s="365"/>
      <c r="L60" s="365"/>
      <c r="M60" s="365"/>
      <c r="N60" s="365"/>
      <c r="O60" s="365"/>
      <c r="P60" s="365"/>
      <c r="Q60" s="366"/>
    </row>
    <row r="61" spans="2:17">
      <c r="B61" s="364"/>
      <c r="C61" s="365"/>
      <c r="D61" s="365"/>
      <c r="E61" s="365"/>
      <c r="F61" s="365"/>
      <c r="G61" s="365"/>
      <c r="H61" s="365"/>
      <c r="I61" s="365"/>
      <c r="J61" s="365"/>
      <c r="K61" s="365"/>
      <c r="L61" s="365"/>
      <c r="M61" s="365"/>
      <c r="N61" s="365"/>
      <c r="O61" s="365"/>
      <c r="P61" s="365"/>
      <c r="Q61" s="366"/>
    </row>
    <row r="62" spans="2:17" ht="16.2" thickBot="1">
      <c r="B62" s="367"/>
      <c r="C62" s="368"/>
      <c r="D62" s="368"/>
      <c r="E62" s="368"/>
      <c r="F62" s="368"/>
      <c r="G62" s="368"/>
      <c r="H62" s="368"/>
      <c r="I62" s="368"/>
      <c r="J62" s="368"/>
      <c r="K62" s="368"/>
      <c r="L62" s="368"/>
      <c r="M62" s="368"/>
      <c r="N62" s="368"/>
      <c r="O62" s="368"/>
      <c r="P62" s="368"/>
      <c r="Q62" s="369"/>
    </row>
    <row r="63" spans="2:17">
      <c r="B63" s="320" t="s">
        <v>55</v>
      </c>
      <c r="C63" s="321"/>
      <c r="D63" s="321"/>
      <c r="E63" s="321"/>
      <c r="F63" s="321"/>
      <c r="G63" s="321"/>
      <c r="H63" s="321"/>
      <c r="I63" s="321"/>
      <c r="J63" s="321"/>
      <c r="K63" s="321"/>
      <c r="L63" s="321"/>
      <c r="M63" s="321"/>
      <c r="N63" s="321"/>
      <c r="O63" s="321"/>
      <c r="P63" s="321"/>
      <c r="Q63" s="322"/>
    </row>
    <row r="64" spans="2:17">
      <c r="B64" s="323"/>
      <c r="C64" s="324"/>
      <c r="D64" s="324"/>
      <c r="E64" s="324"/>
      <c r="F64" s="324"/>
      <c r="G64" s="324"/>
      <c r="H64" s="324"/>
      <c r="I64" s="324"/>
      <c r="J64" s="324"/>
      <c r="K64" s="324"/>
      <c r="L64" s="324"/>
      <c r="M64" s="324"/>
      <c r="N64" s="324"/>
      <c r="O64" s="324"/>
      <c r="P64" s="324"/>
      <c r="Q64" s="325"/>
    </row>
    <row r="65" spans="2:17" ht="15.45" customHeight="1">
      <c r="B65" s="50"/>
      <c r="C65" s="51"/>
      <c r="D65" s="370"/>
      <c r="E65" s="370"/>
      <c r="F65" s="370"/>
      <c r="G65" s="370"/>
      <c r="H65" s="370"/>
      <c r="I65" s="370"/>
      <c r="J65" s="370"/>
      <c r="K65" s="370"/>
      <c r="L65" s="370"/>
      <c r="M65" s="370"/>
      <c r="N65" s="370"/>
      <c r="O65" s="370"/>
      <c r="P65" s="370"/>
      <c r="Q65" s="371"/>
    </row>
    <row r="66" spans="2:17" ht="15.45" customHeight="1">
      <c r="B66" s="372" t="s">
        <v>80</v>
      </c>
      <c r="C66" s="373"/>
      <c r="D66" s="373"/>
      <c r="E66" s="373"/>
      <c r="F66" s="373"/>
      <c r="G66" s="373"/>
      <c r="H66" s="373"/>
      <c r="I66" s="373"/>
      <c r="J66" s="373"/>
      <c r="K66" s="373"/>
      <c r="L66" s="373"/>
      <c r="M66" s="373"/>
      <c r="N66" s="373"/>
      <c r="O66" s="373"/>
      <c r="P66" s="373"/>
      <c r="Q66" s="374"/>
    </row>
    <row r="67" spans="2:17" ht="15.45" customHeight="1">
      <c r="B67" s="372"/>
      <c r="C67" s="373"/>
      <c r="D67" s="373"/>
      <c r="E67" s="373"/>
      <c r="F67" s="373"/>
      <c r="G67" s="373"/>
      <c r="H67" s="373"/>
      <c r="I67" s="373"/>
      <c r="J67" s="373"/>
      <c r="K67" s="373"/>
      <c r="L67" s="373"/>
      <c r="M67" s="373"/>
      <c r="N67" s="373"/>
      <c r="O67" s="373"/>
      <c r="P67" s="373"/>
      <c r="Q67" s="374"/>
    </row>
    <row r="68" spans="2:17" ht="15.45" customHeight="1">
      <c r="B68" s="372"/>
      <c r="C68" s="373"/>
      <c r="D68" s="373"/>
      <c r="E68" s="373"/>
      <c r="F68" s="373"/>
      <c r="G68" s="373"/>
      <c r="H68" s="373"/>
      <c r="I68" s="373"/>
      <c r="J68" s="373"/>
      <c r="K68" s="373"/>
      <c r="L68" s="373"/>
      <c r="M68" s="373"/>
      <c r="N68" s="373"/>
      <c r="O68" s="373"/>
      <c r="P68" s="373"/>
      <c r="Q68" s="374"/>
    </row>
    <row r="69" spans="2:17" ht="15.45" customHeight="1">
      <c r="B69" s="372"/>
      <c r="C69" s="373"/>
      <c r="D69" s="373"/>
      <c r="E69" s="373"/>
      <c r="F69" s="373"/>
      <c r="G69" s="373"/>
      <c r="H69" s="373"/>
      <c r="I69" s="373"/>
      <c r="J69" s="373"/>
      <c r="K69" s="373"/>
      <c r="L69" s="373"/>
      <c r="M69" s="373"/>
      <c r="N69" s="373"/>
      <c r="O69" s="373"/>
      <c r="P69" s="373"/>
      <c r="Q69" s="374"/>
    </row>
    <row r="70" spans="2:17" ht="15.45" customHeight="1">
      <c r="B70" s="372"/>
      <c r="C70" s="373"/>
      <c r="D70" s="373"/>
      <c r="E70" s="373"/>
      <c r="F70" s="373"/>
      <c r="G70" s="373"/>
      <c r="H70" s="373"/>
      <c r="I70" s="373"/>
      <c r="J70" s="373"/>
      <c r="K70" s="373"/>
      <c r="L70" s="373"/>
      <c r="M70" s="373"/>
      <c r="N70" s="373"/>
      <c r="O70" s="373"/>
      <c r="P70" s="373"/>
      <c r="Q70" s="374"/>
    </row>
    <row r="71" spans="2:17" ht="15.45" customHeight="1">
      <c r="B71" s="372"/>
      <c r="C71" s="373"/>
      <c r="D71" s="373"/>
      <c r="E71" s="373"/>
      <c r="F71" s="373"/>
      <c r="G71" s="373"/>
      <c r="H71" s="373"/>
      <c r="I71" s="373"/>
      <c r="J71" s="373"/>
      <c r="K71" s="373"/>
      <c r="L71" s="373"/>
      <c r="M71" s="373"/>
      <c r="N71" s="373"/>
      <c r="O71" s="373"/>
      <c r="P71" s="373"/>
      <c r="Q71" s="374"/>
    </row>
    <row r="72" spans="2:17" ht="15.45" customHeight="1">
      <c r="B72" s="372"/>
      <c r="C72" s="373"/>
      <c r="D72" s="373"/>
      <c r="E72" s="373"/>
      <c r="F72" s="373"/>
      <c r="G72" s="373"/>
      <c r="H72" s="373"/>
      <c r="I72" s="373"/>
      <c r="J72" s="373"/>
      <c r="K72" s="373"/>
      <c r="L72" s="373"/>
      <c r="M72" s="373"/>
      <c r="N72" s="373"/>
      <c r="O72" s="373"/>
      <c r="P72" s="373"/>
      <c r="Q72" s="374"/>
    </row>
    <row r="73" spans="2:17" ht="15.45" customHeight="1">
      <c r="B73" s="372"/>
      <c r="C73" s="373"/>
      <c r="D73" s="373"/>
      <c r="E73" s="373"/>
      <c r="F73" s="373"/>
      <c r="G73" s="373"/>
      <c r="H73" s="373"/>
      <c r="I73" s="373"/>
      <c r="J73" s="373"/>
      <c r="K73" s="373"/>
      <c r="L73" s="373"/>
      <c r="M73" s="373"/>
      <c r="N73" s="373"/>
      <c r="O73" s="373"/>
      <c r="P73" s="373"/>
      <c r="Q73" s="374"/>
    </row>
    <row r="74" spans="2:17" ht="16.05" customHeight="1" thickBot="1">
      <c r="B74" s="375"/>
      <c r="C74" s="376"/>
      <c r="D74" s="376"/>
      <c r="E74" s="376"/>
      <c r="F74" s="376"/>
      <c r="G74" s="376"/>
      <c r="H74" s="376"/>
      <c r="I74" s="376"/>
      <c r="J74" s="376"/>
      <c r="K74" s="376"/>
      <c r="L74" s="376"/>
      <c r="M74" s="376"/>
      <c r="N74" s="376"/>
      <c r="O74" s="376"/>
      <c r="P74" s="376"/>
      <c r="Q74" s="377"/>
    </row>
    <row r="75" spans="2:17">
      <c r="B75" s="320" t="s">
        <v>56</v>
      </c>
      <c r="C75" s="321"/>
      <c r="D75" s="321"/>
      <c r="E75" s="321"/>
      <c r="F75" s="321"/>
      <c r="G75" s="321"/>
      <c r="H75" s="321"/>
      <c r="I75" s="321"/>
      <c r="J75" s="321"/>
      <c r="K75" s="321"/>
      <c r="L75" s="321"/>
      <c r="M75" s="321"/>
      <c r="N75" s="321"/>
      <c r="O75" s="321"/>
      <c r="P75" s="321"/>
      <c r="Q75" s="322"/>
    </row>
    <row r="76" spans="2:17" ht="25.05" customHeight="1">
      <c r="B76" s="323"/>
      <c r="C76" s="324"/>
      <c r="D76" s="324"/>
      <c r="E76" s="324"/>
      <c r="F76" s="324"/>
      <c r="G76" s="324"/>
      <c r="H76" s="324"/>
      <c r="I76" s="324"/>
      <c r="J76" s="324"/>
      <c r="K76" s="324"/>
      <c r="L76" s="324"/>
      <c r="M76" s="324"/>
      <c r="N76" s="324"/>
      <c r="O76" s="324"/>
      <c r="P76" s="324"/>
      <c r="Q76" s="325"/>
    </row>
    <row r="77" spans="2:17" ht="25.05" customHeight="1">
      <c r="B77" s="50"/>
      <c r="C77" s="378" t="s">
        <v>57</v>
      </c>
      <c r="D77" s="378"/>
      <c r="E77" s="378"/>
      <c r="F77" s="378"/>
      <c r="G77" s="378"/>
      <c r="H77" s="378"/>
      <c r="I77" s="378"/>
      <c r="J77" s="378"/>
      <c r="K77" s="378"/>
      <c r="L77" s="378"/>
      <c r="M77" s="378"/>
      <c r="N77" s="378"/>
      <c r="O77" s="378"/>
      <c r="P77" s="378"/>
      <c r="Q77" s="52"/>
    </row>
    <row r="78" spans="2:17" ht="25.05" customHeight="1">
      <c r="B78" s="53"/>
      <c r="C78" s="54"/>
      <c r="D78" s="55" t="s">
        <v>58</v>
      </c>
      <c r="E78" s="56"/>
      <c r="F78" s="56" t="s">
        <v>59</v>
      </c>
      <c r="G78" s="56"/>
      <c r="I78" s="57"/>
      <c r="J78" s="56" t="s">
        <v>60</v>
      </c>
      <c r="K78" s="57"/>
      <c r="L78" s="57"/>
      <c r="M78" s="57"/>
      <c r="N78" s="57"/>
      <c r="O78" s="57"/>
      <c r="P78" s="57"/>
      <c r="Q78" s="58"/>
    </row>
    <row r="79" spans="2:17" ht="25.05" customHeight="1">
      <c r="B79" s="53"/>
      <c r="D79" s="57" t="s">
        <v>84</v>
      </c>
      <c r="E79" s="57"/>
      <c r="F79" s="57" t="s">
        <v>61</v>
      </c>
      <c r="G79" s="59"/>
      <c r="I79" s="57"/>
      <c r="J79" s="60">
        <f>'1.6.1.2 DAQ Prototype'!G7</f>
        <v>0</v>
      </c>
      <c r="K79" s="57"/>
      <c r="L79" s="57"/>
      <c r="M79" s="57"/>
      <c r="N79" s="57"/>
      <c r="O79" s="57"/>
      <c r="P79" s="57"/>
      <c r="Q79" s="58"/>
    </row>
    <row r="80" spans="2:17" ht="25.05" customHeight="1">
      <c r="B80" s="53"/>
      <c r="C80" s="57"/>
      <c r="D80" s="57"/>
      <c r="E80" s="57"/>
      <c r="F80" s="57"/>
      <c r="G80" s="59"/>
      <c r="I80" s="57"/>
      <c r="J80" s="60"/>
      <c r="K80" s="57"/>
      <c r="L80" s="57"/>
      <c r="M80" s="57"/>
      <c r="N80" s="57"/>
      <c r="O80" s="57"/>
      <c r="P80" s="57"/>
      <c r="Q80" s="58"/>
    </row>
    <row r="81" spans="2:17" ht="25.05" customHeight="1">
      <c r="B81" s="53"/>
      <c r="C81" s="57"/>
      <c r="D81" s="57"/>
      <c r="E81" s="57"/>
      <c r="F81" s="57"/>
      <c r="G81" s="59"/>
      <c r="I81" s="57"/>
      <c r="J81" s="60"/>
      <c r="K81" s="57"/>
      <c r="L81" s="57"/>
      <c r="M81" s="57"/>
      <c r="N81" s="57"/>
      <c r="O81" s="57"/>
      <c r="P81" s="57"/>
      <c r="Q81" s="58"/>
    </row>
    <row r="82" spans="2:17" ht="25.05" customHeight="1">
      <c r="B82" s="53"/>
      <c r="C82" s="57"/>
      <c r="D82" s="57"/>
      <c r="E82" s="57"/>
      <c r="F82" s="57"/>
      <c r="G82" s="57"/>
      <c r="H82" s="57" t="s">
        <v>271</v>
      </c>
      <c r="I82" s="57"/>
      <c r="J82" s="121">
        <f>J79+J80+J81</f>
        <v>0</v>
      </c>
      <c r="K82" s="57"/>
      <c r="L82" s="57"/>
      <c r="M82" s="57"/>
      <c r="N82" s="57"/>
      <c r="O82" s="57"/>
      <c r="P82" s="57"/>
      <c r="Q82" s="58"/>
    </row>
    <row r="83" spans="2:17" ht="25.05" customHeight="1">
      <c r="B83" s="53"/>
      <c r="C83" s="57"/>
      <c r="D83" s="57"/>
      <c r="E83" s="57"/>
      <c r="F83" s="57"/>
      <c r="G83" s="57"/>
      <c r="H83" s="57"/>
      <c r="I83" s="57"/>
      <c r="J83" s="57"/>
      <c r="K83" s="57"/>
      <c r="L83" s="57"/>
      <c r="M83" s="57"/>
      <c r="N83" s="57"/>
      <c r="O83" s="57"/>
      <c r="P83" s="57"/>
      <c r="Q83" s="58"/>
    </row>
    <row r="84" spans="2:17" ht="15.45" customHeight="1">
      <c r="B84" s="53"/>
      <c r="C84" s="57"/>
      <c r="D84" s="57"/>
      <c r="E84" s="57"/>
      <c r="F84" s="57"/>
      <c r="G84" s="57"/>
      <c r="H84" s="57"/>
      <c r="I84" s="57"/>
      <c r="J84" s="57"/>
      <c r="K84" s="57"/>
      <c r="L84" s="57"/>
      <c r="M84" s="57"/>
      <c r="N84" s="57"/>
      <c r="O84" s="57"/>
      <c r="P84" s="57"/>
      <c r="Q84" s="58"/>
    </row>
    <row r="85" spans="2:17" ht="16.05" customHeight="1" thickBot="1">
      <c r="B85" s="61"/>
      <c r="C85" s="62"/>
      <c r="D85" s="62"/>
      <c r="E85" s="62"/>
      <c r="F85" s="62"/>
      <c r="G85" s="62"/>
      <c r="H85" s="62"/>
      <c r="I85" s="62"/>
      <c r="J85" s="62"/>
      <c r="K85" s="62"/>
      <c r="L85" s="62"/>
      <c r="M85" s="62"/>
      <c r="N85" s="62"/>
      <c r="O85" s="62"/>
      <c r="P85" s="62"/>
      <c r="Q85" s="63"/>
    </row>
    <row r="86" spans="2:17">
      <c r="B86" s="320" t="s">
        <v>62</v>
      </c>
      <c r="C86" s="321"/>
      <c r="D86" s="321"/>
      <c r="E86" s="321"/>
      <c r="F86" s="321"/>
      <c r="G86" s="321"/>
      <c r="H86" s="321"/>
      <c r="I86" s="321"/>
      <c r="J86" s="321"/>
      <c r="K86" s="321"/>
      <c r="L86" s="321"/>
      <c r="M86" s="321"/>
      <c r="N86" s="321"/>
      <c r="O86" s="321"/>
      <c r="P86" s="321"/>
      <c r="Q86" s="322"/>
    </row>
    <row r="87" spans="2:17">
      <c r="B87" s="323"/>
      <c r="C87" s="324"/>
      <c r="D87" s="324"/>
      <c r="E87" s="324"/>
      <c r="F87" s="324"/>
      <c r="G87" s="324"/>
      <c r="H87" s="324"/>
      <c r="I87" s="324"/>
      <c r="J87" s="324"/>
      <c r="K87" s="324"/>
      <c r="L87" s="324"/>
      <c r="M87" s="324"/>
      <c r="N87" s="324"/>
      <c r="O87" s="324"/>
      <c r="P87" s="324"/>
      <c r="Q87" s="325"/>
    </row>
    <row r="88" spans="2:17" ht="15" customHeight="1" thickBot="1">
      <c r="B88" s="64" t="s">
        <v>63</v>
      </c>
      <c r="C88" s="65"/>
      <c r="D88" s="65"/>
      <c r="E88" s="66"/>
      <c r="F88" s="66"/>
      <c r="G88" s="66"/>
      <c r="H88" s="66"/>
      <c r="I88" s="66"/>
      <c r="J88" s="66"/>
      <c r="K88" s="66"/>
      <c r="L88" s="66"/>
      <c r="M88" s="66"/>
      <c r="N88" s="66"/>
      <c r="O88" s="66"/>
      <c r="P88" s="66"/>
      <c r="Q88" s="67"/>
    </row>
    <row r="89" spans="2:17">
      <c r="B89" s="357" t="s">
        <v>83</v>
      </c>
      <c r="C89" s="358"/>
      <c r="D89" s="358"/>
      <c r="E89" s="358"/>
      <c r="F89" s="358"/>
      <c r="G89" s="358"/>
      <c r="H89" s="358"/>
      <c r="I89" s="358"/>
      <c r="J89" s="358"/>
      <c r="K89" s="358"/>
      <c r="L89" s="358"/>
      <c r="M89" s="358"/>
      <c r="N89" s="358"/>
      <c r="O89" s="358"/>
      <c r="P89" s="358"/>
      <c r="Q89" s="359"/>
    </row>
    <row r="90" spans="2:17">
      <c r="B90" s="360"/>
      <c r="C90" s="358"/>
      <c r="D90" s="358"/>
      <c r="E90" s="358"/>
      <c r="F90" s="358"/>
      <c r="G90" s="358"/>
      <c r="H90" s="358"/>
      <c r="I90" s="358"/>
      <c r="J90" s="358"/>
      <c r="K90" s="358"/>
      <c r="L90" s="358"/>
      <c r="M90" s="358"/>
      <c r="N90" s="358"/>
      <c r="O90" s="358"/>
      <c r="P90" s="358"/>
      <c r="Q90" s="359"/>
    </row>
    <row r="91" spans="2:17">
      <c r="B91" s="68"/>
      <c r="C91" s="69"/>
      <c r="D91" s="69"/>
      <c r="E91" s="69"/>
      <c r="F91" s="69"/>
      <c r="G91" s="69"/>
      <c r="H91" s="69"/>
      <c r="I91" s="69"/>
      <c r="J91" s="69"/>
      <c r="K91" s="69"/>
      <c r="L91" s="69"/>
      <c r="M91" s="69"/>
      <c r="N91" s="69"/>
      <c r="O91" s="69"/>
      <c r="P91" s="69"/>
      <c r="Q91" s="70"/>
    </row>
    <row r="92" spans="2:17">
      <c r="B92" s="68"/>
      <c r="C92" s="69"/>
      <c r="D92" s="69"/>
      <c r="E92" s="69"/>
      <c r="F92" s="69"/>
      <c r="G92" s="69"/>
      <c r="H92" s="69"/>
      <c r="I92" s="69"/>
      <c r="J92" s="69"/>
      <c r="K92" s="69"/>
      <c r="L92" s="69"/>
      <c r="M92" s="69"/>
      <c r="N92" s="69"/>
      <c r="O92" s="69"/>
      <c r="P92" s="69"/>
      <c r="Q92" s="70"/>
    </row>
    <row r="93" spans="2:17">
      <c r="B93" s="68"/>
      <c r="C93" s="69"/>
      <c r="D93" s="69"/>
      <c r="E93" s="69"/>
      <c r="F93" s="69"/>
      <c r="G93" s="69"/>
      <c r="H93" s="69"/>
      <c r="I93" s="69"/>
      <c r="J93" s="69"/>
      <c r="K93" s="69"/>
      <c r="L93" s="69"/>
      <c r="M93" s="69"/>
      <c r="N93" s="69"/>
      <c r="O93" s="69"/>
      <c r="P93" s="69"/>
      <c r="Q93" s="70"/>
    </row>
    <row r="94" spans="2:17" ht="16.2" thickBot="1">
      <c r="B94" s="64" t="s">
        <v>64</v>
      </c>
      <c r="C94" s="65"/>
      <c r="D94" s="65"/>
      <c r="E94" s="66"/>
      <c r="F94" s="66"/>
      <c r="G94" s="66"/>
      <c r="H94" s="66"/>
      <c r="I94" s="66"/>
      <c r="J94" s="66"/>
      <c r="K94" s="66"/>
      <c r="L94" s="66"/>
      <c r="M94" s="66"/>
      <c r="N94" s="66"/>
      <c r="O94" s="66"/>
      <c r="P94" s="66"/>
      <c r="Q94" s="67"/>
    </row>
    <row r="95" spans="2:17">
      <c r="B95" s="357"/>
      <c r="C95" s="358"/>
      <c r="D95" s="358"/>
      <c r="E95" s="358"/>
      <c r="F95" s="358"/>
      <c r="G95" s="358"/>
      <c r="H95" s="358"/>
      <c r="I95" s="358"/>
      <c r="J95" s="358"/>
      <c r="K95" s="358"/>
      <c r="L95" s="358"/>
      <c r="M95" s="358"/>
      <c r="N95" s="358"/>
      <c r="O95" s="358"/>
      <c r="P95" s="358"/>
      <c r="Q95" s="359"/>
    </row>
    <row r="96" spans="2:17">
      <c r="B96" s="360"/>
      <c r="C96" s="358"/>
      <c r="D96" s="358"/>
      <c r="E96" s="358"/>
      <c r="F96" s="358"/>
      <c r="G96" s="358"/>
      <c r="H96" s="358"/>
      <c r="I96" s="358"/>
      <c r="J96" s="358"/>
      <c r="K96" s="358"/>
      <c r="L96" s="358"/>
      <c r="M96" s="358"/>
      <c r="N96" s="358"/>
      <c r="O96" s="358"/>
      <c r="P96" s="358"/>
      <c r="Q96" s="359"/>
    </row>
    <row r="97" spans="2:17">
      <c r="B97" s="360"/>
      <c r="C97" s="358"/>
      <c r="D97" s="358"/>
      <c r="E97" s="358"/>
      <c r="F97" s="358"/>
      <c r="G97" s="358"/>
      <c r="H97" s="358"/>
      <c r="I97" s="358"/>
      <c r="J97" s="358"/>
      <c r="K97" s="358"/>
      <c r="L97" s="358"/>
      <c r="M97" s="358"/>
      <c r="N97" s="358"/>
      <c r="O97" s="358"/>
      <c r="P97" s="358"/>
      <c r="Q97" s="359"/>
    </row>
    <row r="98" spans="2:17" ht="21" customHeight="1">
      <c r="B98" s="360"/>
      <c r="C98" s="358"/>
      <c r="D98" s="358"/>
      <c r="E98" s="358"/>
      <c r="F98" s="358"/>
      <c r="G98" s="358"/>
      <c r="H98" s="358"/>
      <c r="I98" s="358"/>
      <c r="J98" s="358"/>
      <c r="K98" s="358"/>
      <c r="L98" s="358"/>
      <c r="M98" s="358"/>
      <c r="N98" s="358"/>
      <c r="O98" s="358"/>
      <c r="P98" s="358"/>
      <c r="Q98" s="359"/>
    </row>
    <row r="99" spans="2:17">
      <c r="B99" s="360"/>
      <c r="C99" s="358"/>
      <c r="D99" s="358"/>
      <c r="E99" s="358"/>
      <c r="F99" s="358"/>
      <c r="G99" s="358"/>
      <c r="H99" s="358"/>
      <c r="I99" s="358"/>
      <c r="J99" s="358"/>
      <c r="K99" s="358"/>
      <c r="L99" s="358"/>
      <c r="M99" s="358"/>
      <c r="N99" s="358"/>
      <c r="O99" s="358"/>
      <c r="P99" s="358"/>
      <c r="Q99" s="359"/>
    </row>
    <row r="100" spans="2:17" ht="16.2" thickBot="1">
      <c r="B100" s="361"/>
      <c r="C100" s="362"/>
      <c r="D100" s="362"/>
      <c r="E100" s="362"/>
      <c r="F100" s="362"/>
      <c r="G100" s="362"/>
      <c r="H100" s="362"/>
      <c r="I100" s="362"/>
      <c r="J100" s="362"/>
      <c r="K100" s="362"/>
      <c r="L100" s="362"/>
      <c r="M100" s="362"/>
      <c r="N100" s="362"/>
      <c r="O100" s="362"/>
      <c r="P100" s="362"/>
      <c r="Q100" s="363"/>
    </row>
  </sheetData>
  <mergeCells count="29">
    <mergeCell ref="B86:Q87"/>
    <mergeCell ref="B89:Q89"/>
    <mergeCell ref="B90:Q90"/>
    <mergeCell ref="B95:Q100"/>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B33:Q44" r:id="rId1" display="https://docdb.sphenix.bnl.gov/cgi-bin/private/ShowDocument?docid=44" xr:uid="{00000000-0004-0000-0200-000000000000}"/>
    <hyperlink ref="J79" location="'1.5.3.1Tasks'!Q21" display="'1.5.3.1Tasks'!Q21" xr:uid="{00000000-0004-0000-0200-000001000000}"/>
    <hyperlink ref="C77" location="'1.6.1.2 DAQ Prototype'!A1" display="Follow links for detailed summary" xr:uid="{00000000-0004-0000-0200-000002000000}"/>
    <hyperlink ref="D77" location="'1.6.1.2 DAQ Prototype'!A1" display="'1.6.1.2 DAQ Prototype'!A1" xr:uid="{00000000-0004-0000-0200-000003000000}"/>
    <hyperlink ref="E77" location="'1.6.1.2 DAQ Prototype'!A1" display="'1.6.1.2 DAQ Prototype'!A1" xr:uid="{00000000-0004-0000-0200-000004000000}"/>
    <hyperlink ref="F77" location="'1.6.1.2 DAQ Prototype'!A1" display="'1.6.1.2 DAQ Prototype'!A1" xr:uid="{00000000-0004-0000-0200-000005000000}"/>
    <hyperlink ref="G77" location="'1.6.1.2 DAQ Prototype'!A1" display="'1.6.1.2 DAQ Prototype'!A1" xr:uid="{00000000-0004-0000-0200-000006000000}"/>
    <hyperlink ref="H77" location="'1.6.1.2 DAQ Prototype'!A1" display="'1.6.1.2 DAQ Prototype'!A1" xr:uid="{00000000-0004-0000-0200-000007000000}"/>
    <hyperlink ref="I77" location="'1.6.1.2 DAQ Prototype'!A1" display="'1.6.1.2 DAQ Prototype'!A1" xr:uid="{00000000-0004-0000-0200-000008000000}"/>
    <hyperlink ref="J77" location="'1.6.1.2 DAQ Prototype'!A1" display="'1.6.1.2 DAQ Prototype'!A1" xr:uid="{00000000-0004-0000-0200-000009000000}"/>
    <hyperlink ref="K77" location="'1.6.1.2 DAQ Prototype'!A1" display="'1.6.1.2 DAQ Prototype'!A1" xr:uid="{00000000-0004-0000-0200-00000A000000}"/>
    <hyperlink ref="L77" location="'1.6.1.2 DAQ Prototype'!A1" display="'1.6.1.2 DAQ Prototype'!A1" xr:uid="{00000000-0004-0000-0200-00000B000000}"/>
    <hyperlink ref="M77" location="'1.6.1.2 DAQ Prototype'!A1" display="'1.6.1.2 DAQ Prototype'!A1" xr:uid="{00000000-0004-0000-0200-00000C000000}"/>
    <hyperlink ref="N77" location="'1.6.1.2 DAQ Prototype'!A1" display="'1.6.1.2 DAQ Prototype'!A1" xr:uid="{00000000-0004-0000-0200-00000D000000}"/>
    <hyperlink ref="O77" location="'1.6.1.2 DAQ Prototype'!A1" display="'1.6.1.2 DAQ Prototype'!A1" xr:uid="{00000000-0004-0000-0200-00000E000000}"/>
    <hyperlink ref="P77" location="'1.6.1.2 DAQ Prototype'!A1" display="'1.6.1.2 DAQ Prototype'!A1" xr:uid="{00000000-0004-0000-0200-00000F000000}"/>
  </hyperlinks>
  <pageMargins left="0.75" right="0.75" top="1" bottom="1" header="0.5" footer="0.5"/>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100"/>
  <sheetViews>
    <sheetView topLeftCell="A73" zoomScale="80" zoomScaleNormal="80" workbookViewId="0">
      <selection activeCell="L82" sqref="L82"/>
    </sheetView>
  </sheetViews>
  <sheetFormatPr defaultColWidth="11.19921875" defaultRowHeight="15.6"/>
  <cols>
    <col min="10" max="10" width="11.296875" bestFit="1" customWidth="1"/>
    <col min="12" max="12" width="11.19921875" bestFit="1" customWidth="1"/>
  </cols>
  <sheetData>
    <row r="1" spans="1:17" ht="16.2" thickBot="1">
      <c r="A1" s="71"/>
      <c r="B1" s="71"/>
      <c r="C1" s="71"/>
      <c r="D1" s="71"/>
      <c r="E1" s="71"/>
      <c r="F1" s="71"/>
      <c r="G1" s="71"/>
      <c r="H1" s="71"/>
      <c r="I1" s="71"/>
      <c r="J1" s="71"/>
      <c r="K1" s="71"/>
      <c r="L1" s="71"/>
      <c r="M1" s="71"/>
      <c r="N1" s="71"/>
      <c r="O1" s="71"/>
      <c r="P1" s="71"/>
      <c r="Q1" s="71"/>
    </row>
    <row r="2" spans="1:17" ht="30" customHeight="1">
      <c r="A2" s="71"/>
      <c r="B2" s="72"/>
      <c r="C2" s="73"/>
      <c r="D2" s="73"/>
      <c r="E2" s="73"/>
      <c r="F2" s="388" t="s">
        <v>69</v>
      </c>
      <c r="G2" s="389"/>
      <c r="H2" s="389"/>
      <c r="I2" s="389"/>
      <c r="J2" s="389"/>
      <c r="K2" s="389"/>
      <c r="L2" s="390"/>
      <c r="M2" s="397" t="s">
        <v>35</v>
      </c>
      <c r="N2" s="399">
        <v>42836</v>
      </c>
      <c r="O2" s="399"/>
      <c r="P2" s="399"/>
      <c r="Q2" s="400"/>
    </row>
    <row r="3" spans="1:17" ht="31.8" thickBot="1">
      <c r="A3" s="71"/>
      <c r="B3" s="74"/>
      <c r="C3" s="75"/>
      <c r="D3" s="75"/>
      <c r="E3" s="75"/>
      <c r="F3" s="391" t="s">
        <v>70</v>
      </c>
      <c r="G3" s="392"/>
      <c r="H3" s="392"/>
      <c r="I3" s="392"/>
      <c r="J3" s="392"/>
      <c r="K3" s="392"/>
      <c r="L3" s="393"/>
      <c r="M3" s="398"/>
      <c r="N3" s="401"/>
      <c r="O3" s="401"/>
      <c r="P3" s="401"/>
      <c r="Q3" s="402"/>
    </row>
    <row r="4" spans="1:17" ht="30" customHeight="1">
      <c r="A4" s="71"/>
      <c r="B4" s="74"/>
      <c r="C4" s="75"/>
      <c r="D4" s="75"/>
      <c r="E4" s="75"/>
      <c r="F4" s="391" t="s">
        <v>71</v>
      </c>
      <c r="G4" s="392"/>
      <c r="H4" s="392"/>
      <c r="I4" s="392"/>
      <c r="J4" s="392"/>
      <c r="K4" s="392"/>
      <c r="L4" s="393"/>
      <c r="M4" s="403" t="s">
        <v>36</v>
      </c>
      <c r="N4" s="405" t="s">
        <v>65</v>
      </c>
      <c r="O4" s="405"/>
      <c r="P4" s="405"/>
      <c r="Q4" s="406"/>
    </row>
    <row r="5" spans="1:17" ht="31.8" thickBot="1">
      <c r="A5" s="71"/>
      <c r="B5" s="74"/>
      <c r="C5" s="75"/>
      <c r="D5" s="75"/>
      <c r="E5" s="75"/>
      <c r="F5" s="391"/>
      <c r="G5" s="392"/>
      <c r="H5" s="392"/>
      <c r="I5" s="392"/>
      <c r="J5" s="392"/>
      <c r="K5" s="392"/>
      <c r="L5" s="393"/>
      <c r="M5" s="404"/>
      <c r="N5" s="407"/>
      <c r="O5" s="407"/>
      <c r="P5" s="407"/>
      <c r="Q5" s="408"/>
    </row>
    <row r="6" spans="1:17" ht="31.2">
      <c r="A6" s="71"/>
      <c r="B6" s="74"/>
      <c r="C6" s="75"/>
      <c r="D6" s="75"/>
      <c r="E6" s="75"/>
      <c r="F6" s="391"/>
      <c r="G6" s="392"/>
      <c r="H6" s="392"/>
      <c r="I6" s="392"/>
      <c r="J6" s="392"/>
      <c r="K6" s="392"/>
      <c r="L6" s="393"/>
      <c r="M6" s="77" t="s">
        <v>72</v>
      </c>
      <c r="N6" s="409" t="s">
        <v>67</v>
      </c>
      <c r="O6" s="409"/>
      <c r="P6" s="409"/>
      <c r="Q6" s="410"/>
    </row>
    <row r="7" spans="1:17" ht="36.6" thickBot="1">
      <c r="A7" s="71"/>
      <c r="B7" s="74"/>
      <c r="C7" s="75"/>
      <c r="D7" s="75"/>
      <c r="E7" s="75"/>
      <c r="F7" s="394"/>
      <c r="G7" s="395"/>
      <c r="H7" s="395"/>
      <c r="I7" s="395"/>
      <c r="J7" s="395"/>
      <c r="K7" s="395"/>
      <c r="L7" s="396"/>
      <c r="M7" s="78" t="s">
        <v>73</v>
      </c>
      <c r="N7" s="411"/>
      <c r="O7" s="411"/>
      <c r="P7" s="411"/>
      <c r="Q7" s="412"/>
    </row>
    <row r="8" spans="1:17" ht="18">
      <c r="A8" s="79"/>
      <c r="B8" s="379" t="s">
        <v>38</v>
      </c>
      <c r="C8" s="380"/>
      <c r="D8" s="380"/>
      <c r="E8" s="380"/>
      <c r="F8" s="381"/>
      <c r="G8" s="382" t="s">
        <v>39</v>
      </c>
      <c r="H8" s="383"/>
      <c r="I8" s="383"/>
      <c r="J8" s="383"/>
      <c r="K8" s="383"/>
      <c r="L8" s="383"/>
      <c r="M8" s="384"/>
      <c r="N8" s="385" t="s">
        <v>40</v>
      </c>
      <c r="O8" s="386"/>
      <c r="P8" s="386"/>
      <c r="Q8" s="387"/>
    </row>
    <row r="9" spans="1:17">
      <c r="A9" s="71"/>
      <c r="B9" s="415" t="s">
        <v>75</v>
      </c>
      <c r="C9" s="416"/>
      <c r="D9" s="416"/>
      <c r="E9" s="416"/>
      <c r="F9" s="417"/>
      <c r="G9" s="415" t="s">
        <v>266</v>
      </c>
      <c r="H9" s="416"/>
      <c r="I9" s="416"/>
      <c r="J9" s="416"/>
      <c r="K9" s="416"/>
      <c r="L9" s="416"/>
      <c r="M9" s="417"/>
      <c r="N9" s="421"/>
      <c r="O9" s="422"/>
      <c r="P9" s="422"/>
      <c r="Q9" s="423"/>
    </row>
    <row r="10" spans="1:17" ht="16.2" thickBot="1">
      <c r="A10" s="71"/>
      <c r="B10" s="418"/>
      <c r="C10" s="419"/>
      <c r="D10" s="419"/>
      <c r="E10" s="419"/>
      <c r="F10" s="420"/>
      <c r="G10" s="418"/>
      <c r="H10" s="419"/>
      <c r="I10" s="419"/>
      <c r="J10" s="419"/>
      <c r="K10" s="419"/>
      <c r="L10" s="419"/>
      <c r="M10" s="420"/>
      <c r="N10" s="424"/>
      <c r="O10" s="425"/>
      <c r="P10" s="425"/>
      <c r="Q10" s="426"/>
    </row>
    <row r="11" spans="1:17" ht="18">
      <c r="A11" s="79"/>
      <c r="B11" s="379" t="s">
        <v>41</v>
      </c>
      <c r="C11" s="380"/>
      <c r="D11" s="380"/>
      <c r="E11" s="380"/>
      <c r="F11" s="380"/>
      <c r="G11" s="380"/>
      <c r="H11" s="380"/>
      <c r="I11" s="380"/>
      <c r="J11" s="380"/>
      <c r="K11" s="380"/>
      <c r="L11" s="380"/>
      <c r="M11" s="380"/>
      <c r="N11" s="380"/>
      <c r="O11" s="380"/>
      <c r="P11" s="380"/>
      <c r="Q11" s="381"/>
    </row>
    <row r="12" spans="1:17">
      <c r="A12" s="71"/>
      <c r="B12" s="427" t="s">
        <v>76</v>
      </c>
      <c r="C12" s="428"/>
      <c r="D12" s="428"/>
      <c r="E12" s="428"/>
      <c r="F12" s="428"/>
      <c r="G12" s="428"/>
      <c r="H12" s="428"/>
      <c r="I12" s="428"/>
      <c r="J12" s="428"/>
      <c r="K12" s="428"/>
      <c r="L12" s="428"/>
      <c r="M12" s="428"/>
      <c r="N12" s="428"/>
      <c r="O12" s="428"/>
      <c r="P12" s="428"/>
      <c r="Q12" s="429"/>
    </row>
    <row r="13" spans="1:17">
      <c r="A13" s="71"/>
      <c r="B13" s="427"/>
      <c r="C13" s="428"/>
      <c r="D13" s="428"/>
      <c r="E13" s="428"/>
      <c r="F13" s="428"/>
      <c r="G13" s="428"/>
      <c r="H13" s="428"/>
      <c r="I13" s="428"/>
      <c r="J13" s="428"/>
      <c r="K13" s="428"/>
      <c r="L13" s="428"/>
      <c r="M13" s="428"/>
      <c r="N13" s="428"/>
      <c r="O13" s="428"/>
      <c r="P13" s="428"/>
      <c r="Q13" s="429"/>
    </row>
    <row r="14" spans="1:17">
      <c r="A14" s="71"/>
      <c r="B14" s="427"/>
      <c r="C14" s="428"/>
      <c r="D14" s="428"/>
      <c r="E14" s="428"/>
      <c r="F14" s="428"/>
      <c r="G14" s="428"/>
      <c r="H14" s="428"/>
      <c r="I14" s="428"/>
      <c r="J14" s="428"/>
      <c r="K14" s="428"/>
      <c r="L14" s="428"/>
      <c r="M14" s="428"/>
      <c r="N14" s="428"/>
      <c r="O14" s="428"/>
      <c r="P14" s="428"/>
      <c r="Q14" s="429"/>
    </row>
    <row r="15" spans="1:17">
      <c r="A15" s="71"/>
      <c r="B15" s="427"/>
      <c r="C15" s="428"/>
      <c r="D15" s="428"/>
      <c r="E15" s="428"/>
      <c r="F15" s="428"/>
      <c r="G15" s="428"/>
      <c r="H15" s="428"/>
      <c r="I15" s="428"/>
      <c r="J15" s="428"/>
      <c r="K15" s="428"/>
      <c r="L15" s="428"/>
      <c r="M15" s="428"/>
      <c r="N15" s="428"/>
      <c r="O15" s="428"/>
      <c r="P15" s="428"/>
      <c r="Q15" s="429"/>
    </row>
    <row r="16" spans="1:17">
      <c r="A16" s="71"/>
      <c r="B16" s="427"/>
      <c r="C16" s="428"/>
      <c r="D16" s="428"/>
      <c r="E16" s="428"/>
      <c r="F16" s="428"/>
      <c r="G16" s="428"/>
      <c r="H16" s="428"/>
      <c r="I16" s="428"/>
      <c r="J16" s="428"/>
      <c r="K16" s="428"/>
      <c r="L16" s="428"/>
      <c r="M16" s="428"/>
      <c r="N16" s="428"/>
      <c r="O16" s="428"/>
      <c r="P16" s="428"/>
      <c r="Q16" s="429"/>
    </row>
    <row r="17" spans="1:17">
      <c r="A17" s="71"/>
      <c r="B17" s="427"/>
      <c r="C17" s="428"/>
      <c r="D17" s="428"/>
      <c r="E17" s="428"/>
      <c r="F17" s="428"/>
      <c r="G17" s="428"/>
      <c r="H17" s="428"/>
      <c r="I17" s="428"/>
      <c r="J17" s="428"/>
      <c r="K17" s="428"/>
      <c r="L17" s="428"/>
      <c r="M17" s="428"/>
      <c r="N17" s="428"/>
      <c r="O17" s="428"/>
      <c r="P17" s="428"/>
      <c r="Q17" s="429"/>
    </row>
    <row r="18" spans="1:17" ht="16.2" thickBot="1">
      <c r="A18" s="71"/>
      <c r="B18" s="430"/>
      <c r="C18" s="431"/>
      <c r="D18" s="431"/>
      <c r="E18" s="431"/>
      <c r="F18" s="431"/>
      <c r="G18" s="431"/>
      <c r="H18" s="431"/>
      <c r="I18" s="431"/>
      <c r="J18" s="431"/>
      <c r="K18" s="431"/>
      <c r="L18" s="431"/>
      <c r="M18" s="431"/>
      <c r="N18" s="431"/>
      <c r="O18" s="431"/>
      <c r="P18" s="431"/>
      <c r="Q18" s="432"/>
    </row>
    <row r="19" spans="1:17" ht="18">
      <c r="A19" s="79"/>
      <c r="B19" s="379" t="s">
        <v>42</v>
      </c>
      <c r="C19" s="380"/>
      <c r="D19" s="380"/>
      <c r="E19" s="380"/>
      <c r="F19" s="380"/>
      <c r="G19" s="380"/>
      <c r="H19" s="380"/>
      <c r="I19" s="380"/>
      <c r="J19" s="380"/>
      <c r="K19" s="380"/>
      <c r="L19" s="380"/>
      <c r="M19" s="380"/>
      <c r="N19" s="380"/>
      <c r="O19" s="380"/>
      <c r="P19" s="380"/>
      <c r="Q19" s="381"/>
    </row>
    <row r="20" spans="1:17">
      <c r="A20" s="71"/>
      <c r="B20" s="80"/>
      <c r="C20" s="71"/>
      <c r="D20" s="71"/>
      <c r="E20" s="71"/>
      <c r="F20" s="71"/>
      <c r="G20" s="71"/>
      <c r="H20" s="71"/>
      <c r="I20" s="71"/>
      <c r="J20" s="71"/>
      <c r="K20" s="71"/>
      <c r="L20" s="71"/>
      <c r="M20" s="71"/>
      <c r="N20" s="71"/>
      <c r="O20" s="71"/>
      <c r="P20" s="71"/>
      <c r="Q20" s="81"/>
    </row>
    <row r="21" spans="1:17">
      <c r="A21" s="71"/>
      <c r="B21" s="80"/>
      <c r="C21" s="71"/>
      <c r="D21" s="71"/>
      <c r="E21" s="71"/>
      <c r="F21" s="71"/>
      <c r="G21" s="71"/>
      <c r="H21" s="71"/>
      <c r="I21" s="71"/>
      <c r="J21" s="71"/>
      <c r="K21" s="71"/>
      <c r="L21" s="71"/>
      <c r="M21" s="71"/>
      <c r="N21" s="71"/>
      <c r="O21" s="71"/>
      <c r="P21" s="71"/>
      <c r="Q21" s="81"/>
    </row>
    <row r="22" spans="1:17" ht="18.600000000000001" thickBot="1">
      <c r="A22" s="71"/>
      <c r="B22" s="80"/>
      <c r="C22" s="82"/>
      <c r="D22" s="83" t="s">
        <v>43</v>
      </c>
      <c r="E22" s="71"/>
      <c r="F22" s="71"/>
      <c r="G22" s="71"/>
      <c r="H22" s="71"/>
      <c r="I22" s="71"/>
      <c r="J22" s="71"/>
      <c r="K22" s="71"/>
      <c r="L22" s="71"/>
      <c r="M22" s="71"/>
      <c r="N22" s="71"/>
      <c r="O22" s="71"/>
      <c r="P22" s="71"/>
      <c r="Q22" s="81"/>
    </row>
    <row r="23" spans="1:17" ht="18.600000000000001" thickBot="1">
      <c r="A23" s="71"/>
      <c r="B23" s="80"/>
      <c r="C23" s="82" t="s">
        <v>44</v>
      </c>
      <c r="D23" s="83" t="s">
        <v>45</v>
      </c>
      <c r="E23" s="83"/>
      <c r="F23" s="71"/>
      <c r="G23" s="71"/>
      <c r="H23" s="71"/>
      <c r="I23" s="71"/>
      <c r="J23" s="71"/>
      <c r="K23" s="71"/>
      <c r="L23" s="71"/>
      <c r="M23" s="71"/>
      <c r="N23" s="71"/>
      <c r="O23" s="71"/>
      <c r="P23" s="71"/>
      <c r="Q23" s="81"/>
    </row>
    <row r="24" spans="1:17" ht="18.600000000000001" thickBot="1">
      <c r="A24" s="71"/>
      <c r="B24" s="80"/>
      <c r="C24" s="82" t="s">
        <v>44</v>
      </c>
      <c r="D24" s="83" t="s">
        <v>46</v>
      </c>
      <c r="E24" s="83"/>
      <c r="F24" s="83"/>
      <c r="G24" s="83"/>
      <c r="H24" s="83"/>
      <c r="I24" s="71"/>
      <c r="J24" s="71"/>
      <c r="K24" s="71"/>
      <c r="L24" s="71"/>
      <c r="M24" s="71"/>
      <c r="N24" s="71"/>
      <c r="O24" s="71"/>
      <c r="P24" s="71"/>
      <c r="Q24" s="81"/>
    </row>
    <row r="25" spans="1:17" ht="18.600000000000001" thickBot="1">
      <c r="A25" s="71"/>
      <c r="B25" s="80"/>
      <c r="C25" s="82" t="s">
        <v>44</v>
      </c>
      <c r="D25" s="83" t="s">
        <v>47</v>
      </c>
      <c r="E25" s="83"/>
      <c r="F25" s="83"/>
      <c r="G25" s="83"/>
      <c r="H25" s="83"/>
      <c r="I25" s="83"/>
      <c r="J25" s="83"/>
      <c r="K25" s="83"/>
      <c r="L25" s="71"/>
      <c r="M25" s="71"/>
      <c r="N25" s="71"/>
      <c r="O25" s="71"/>
      <c r="P25" s="71"/>
      <c r="Q25" s="81"/>
    </row>
    <row r="26" spans="1:17" ht="18.600000000000001" thickBot="1">
      <c r="A26" s="71"/>
      <c r="B26" s="80"/>
      <c r="C26" s="82"/>
      <c r="D26" s="83" t="s">
        <v>48</v>
      </c>
      <c r="E26" s="83"/>
      <c r="F26" s="83"/>
      <c r="G26" s="83"/>
      <c r="H26" s="83"/>
      <c r="I26" s="83"/>
      <c r="J26" s="83"/>
      <c r="K26" s="83"/>
      <c r="L26" s="83"/>
      <c r="M26" s="83"/>
      <c r="N26" s="71"/>
      <c r="O26" s="71"/>
      <c r="P26" s="71"/>
      <c r="Q26" s="81"/>
    </row>
    <row r="27" spans="1:17" ht="18.600000000000001" thickBot="1">
      <c r="A27" s="71"/>
      <c r="B27" s="80"/>
      <c r="C27" s="82"/>
      <c r="D27" s="83" t="s">
        <v>49</v>
      </c>
      <c r="E27" s="83"/>
      <c r="F27" s="83"/>
      <c r="G27" s="83"/>
      <c r="H27" s="83"/>
      <c r="I27" s="83"/>
      <c r="J27" s="71"/>
      <c r="K27" s="71"/>
      <c r="L27" s="71"/>
      <c r="M27" s="71"/>
      <c r="N27" s="71"/>
      <c r="O27" s="71"/>
      <c r="P27" s="71"/>
      <c r="Q27" s="81"/>
    </row>
    <row r="28" spans="1:17" ht="18.600000000000001" thickBot="1">
      <c r="A28" s="71"/>
      <c r="B28" s="80"/>
      <c r="C28" s="82"/>
      <c r="D28" s="83" t="s">
        <v>50</v>
      </c>
      <c r="E28" s="83"/>
      <c r="F28" s="83"/>
      <c r="G28" s="83"/>
      <c r="H28" s="71"/>
      <c r="I28" s="71"/>
      <c r="J28" s="71"/>
      <c r="K28" s="71"/>
      <c r="L28" s="71"/>
      <c r="M28" s="71"/>
      <c r="N28" s="71"/>
      <c r="O28" s="71"/>
      <c r="P28" s="71"/>
      <c r="Q28" s="81"/>
    </row>
    <row r="29" spans="1:17" ht="18.600000000000001" thickBot="1">
      <c r="A29" s="71"/>
      <c r="B29" s="80"/>
      <c r="C29" s="82" t="s">
        <v>44</v>
      </c>
      <c r="D29" s="83" t="s">
        <v>51</v>
      </c>
      <c r="E29" s="71"/>
      <c r="F29" s="71"/>
      <c r="G29" s="71"/>
      <c r="H29" s="71"/>
      <c r="I29" s="71"/>
      <c r="J29" s="71"/>
      <c r="K29" s="71"/>
      <c r="L29" s="71"/>
      <c r="M29" s="71"/>
      <c r="N29" s="71"/>
      <c r="O29" s="71"/>
      <c r="P29" s="71"/>
      <c r="Q29" s="81"/>
    </row>
    <row r="30" spans="1:17">
      <c r="A30" s="71"/>
      <c r="B30" s="80"/>
      <c r="C30" s="71"/>
      <c r="D30" s="71"/>
      <c r="E30" s="71"/>
      <c r="F30" s="71"/>
      <c r="G30" s="71"/>
      <c r="H30" s="71"/>
      <c r="I30" s="71"/>
      <c r="J30" s="71"/>
      <c r="K30" s="71"/>
      <c r="L30" s="71"/>
      <c r="M30" s="71"/>
      <c r="N30" s="71"/>
      <c r="O30" s="71"/>
      <c r="P30" s="71"/>
      <c r="Q30" s="81"/>
    </row>
    <row r="31" spans="1:17" ht="16.2" thickBot="1">
      <c r="A31" s="71"/>
      <c r="B31" s="84"/>
      <c r="C31" s="85"/>
      <c r="D31" s="85"/>
      <c r="E31" s="85"/>
      <c r="F31" s="85"/>
      <c r="G31" s="85"/>
      <c r="H31" s="85"/>
      <c r="I31" s="85"/>
      <c r="J31" s="85"/>
      <c r="K31" s="85"/>
      <c r="L31" s="85"/>
      <c r="M31" s="85"/>
      <c r="N31" s="85"/>
      <c r="O31" s="85"/>
      <c r="P31" s="85"/>
      <c r="Q31" s="86"/>
    </row>
    <row r="32" spans="1:17" ht="25.8">
      <c r="A32" s="79"/>
      <c r="B32" s="433" t="s">
        <v>52</v>
      </c>
      <c r="C32" s="434"/>
      <c r="D32" s="434"/>
      <c r="E32" s="434"/>
      <c r="F32" s="434"/>
      <c r="G32" s="434"/>
      <c r="H32" s="434"/>
      <c r="I32" s="434"/>
      <c r="J32" s="434"/>
      <c r="K32" s="434"/>
      <c r="L32" s="434"/>
      <c r="M32" s="434"/>
      <c r="N32" s="434"/>
      <c r="O32" s="434"/>
      <c r="P32" s="434"/>
      <c r="Q32" s="435"/>
    </row>
    <row r="33" spans="1:17">
      <c r="A33" s="71"/>
      <c r="B33" s="436"/>
      <c r="C33" s="437"/>
      <c r="D33" s="437"/>
      <c r="E33" s="437"/>
      <c r="F33" s="437"/>
      <c r="G33" s="437"/>
      <c r="H33" s="437"/>
      <c r="I33" s="437"/>
      <c r="J33" s="437"/>
      <c r="K33" s="437"/>
      <c r="L33" s="437"/>
      <c r="M33" s="437"/>
      <c r="N33" s="437"/>
      <c r="O33" s="437"/>
      <c r="P33" s="437"/>
      <c r="Q33" s="438"/>
    </row>
    <row r="34" spans="1:17">
      <c r="A34" s="71"/>
      <c r="B34" s="436"/>
      <c r="C34" s="437"/>
      <c r="D34" s="437"/>
      <c r="E34" s="437"/>
      <c r="F34" s="437"/>
      <c r="G34" s="437"/>
      <c r="H34" s="437"/>
      <c r="I34" s="437"/>
      <c r="J34" s="437"/>
      <c r="K34" s="437"/>
      <c r="L34" s="437"/>
      <c r="M34" s="437"/>
      <c r="N34" s="437"/>
      <c r="O34" s="437"/>
      <c r="P34" s="437"/>
      <c r="Q34" s="438"/>
    </row>
    <row r="35" spans="1:17">
      <c r="A35" s="71"/>
      <c r="B35" s="436"/>
      <c r="C35" s="437"/>
      <c r="D35" s="437"/>
      <c r="E35" s="437"/>
      <c r="F35" s="437"/>
      <c r="G35" s="437"/>
      <c r="H35" s="437"/>
      <c r="I35" s="437"/>
      <c r="J35" s="437"/>
      <c r="K35" s="437"/>
      <c r="L35" s="437"/>
      <c r="M35" s="437"/>
      <c r="N35" s="437"/>
      <c r="O35" s="437"/>
      <c r="P35" s="437"/>
      <c r="Q35" s="438"/>
    </row>
    <row r="36" spans="1:17">
      <c r="A36" s="71"/>
      <c r="B36" s="436"/>
      <c r="C36" s="437"/>
      <c r="D36" s="437"/>
      <c r="E36" s="437"/>
      <c r="F36" s="437"/>
      <c r="G36" s="437"/>
      <c r="H36" s="437"/>
      <c r="I36" s="437"/>
      <c r="J36" s="437"/>
      <c r="K36" s="437"/>
      <c r="L36" s="437"/>
      <c r="M36" s="437"/>
      <c r="N36" s="437"/>
      <c r="O36" s="437"/>
      <c r="P36" s="437"/>
      <c r="Q36" s="438"/>
    </row>
    <row r="37" spans="1:17">
      <c r="A37" s="71"/>
      <c r="B37" s="436"/>
      <c r="C37" s="437"/>
      <c r="D37" s="437"/>
      <c r="E37" s="437"/>
      <c r="F37" s="437"/>
      <c r="G37" s="437"/>
      <c r="H37" s="437"/>
      <c r="I37" s="437"/>
      <c r="J37" s="437"/>
      <c r="K37" s="437"/>
      <c r="L37" s="437"/>
      <c r="M37" s="437"/>
      <c r="N37" s="437"/>
      <c r="O37" s="437"/>
      <c r="P37" s="437"/>
      <c r="Q37" s="438"/>
    </row>
    <row r="38" spans="1:17">
      <c r="A38" s="71"/>
      <c r="B38" s="436"/>
      <c r="C38" s="437"/>
      <c r="D38" s="437"/>
      <c r="E38" s="437"/>
      <c r="F38" s="437"/>
      <c r="G38" s="437"/>
      <c r="H38" s="437"/>
      <c r="I38" s="437"/>
      <c r="J38" s="437"/>
      <c r="K38" s="437"/>
      <c r="L38" s="437"/>
      <c r="M38" s="437"/>
      <c r="N38" s="437"/>
      <c r="O38" s="437"/>
      <c r="P38" s="437"/>
      <c r="Q38" s="438"/>
    </row>
    <row r="39" spans="1:17">
      <c r="A39" s="71"/>
      <c r="B39" s="436"/>
      <c r="C39" s="437"/>
      <c r="D39" s="437"/>
      <c r="E39" s="437"/>
      <c r="F39" s="437"/>
      <c r="G39" s="437"/>
      <c r="H39" s="437"/>
      <c r="I39" s="437"/>
      <c r="J39" s="437"/>
      <c r="K39" s="437"/>
      <c r="L39" s="437"/>
      <c r="M39" s="437"/>
      <c r="N39" s="437"/>
      <c r="O39" s="437"/>
      <c r="P39" s="437"/>
      <c r="Q39" s="438"/>
    </row>
    <row r="40" spans="1:17">
      <c r="A40" s="71"/>
      <c r="B40" s="436"/>
      <c r="C40" s="437"/>
      <c r="D40" s="437"/>
      <c r="E40" s="437"/>
      <c r="F40" s="437"/>
      <c r="G40" s="437"/>
      <c r="H40" s="437"/>
      <c r="I40" s="437"/>
      <c r="J40" s="437"/>
      <c r="K40" s="437"/>
      <c r="L40" s="437"/>
      <c r="M40" s="437"/>
      <c r="N40" s="437"/>
      <c r="O40" s="437"/>
      <c r="P40" s="437"/>
      <c r="Q40" s="438"/>
    </row>
    <row r="41" spans="1:17">
      <c r="A41" s="71"/>
      <c r="B41" s="436"/>
      <c r="C41" s="437"/>
      <c r="D41" s="437"/>
      <c r="E41" s="437"/>
      <c r="F41" s="437"/>
      <c r="G41" s="437"/>
      <c r="H41" s="437"/>
      <c r="I41" s="437"/>
      <c r="J41" s="437"/>
      <c r="K41" s="437"/>
      <c r="L41" s="437"/>
      <c r="M41" s="437"/>
      <c r="N41" s="437"/>
      <c r="O41" s="437"/>
      <c r="P41" s="437"/>
      <c r="Q41" s="438"/>
    </row>
    <row r="42" spans="1:17">
      <c r="A42" s="71"/>
      <c r="B42" s="436"/>
      <c r="C42" s="437"/>
      <c r="D42" s="437"/>
      <c r="E42" s="437"/>
      <c r="F42" s="437"/>
      <c r="G42" s="437"/>
      <c r="H42" s="437"/>
      <c r="I42" s="437"/>
      <c r="J42" s="437"/>
      <c r="K42" s="437"/>
      <c r="L42" s="437"/>
      <c r="M42" s="437"/>
      <c r="N42" s="437"/>
      <c r="O42" s="437"/>
      <c r="P42" s="437"/>
      <c r="Q42" s="438"/>
    </row>
    <row r="43" spans="1:17">
      <c r="A43" s="71"/>
      <c r="B43" s="436"/>
      <c r="C43" s="437"/>
      <c r="D43" s="437"/>
      <c r="E43" s="437"/>
      <c r="F43" s="437"/>
      <c r="G43" s="437"/>
      <c r="H43" s="437"/>
      <c r="I43" s="437"/>
      <c r="J43" s="437"/>
      <c r="K43" s="437"/>
      <c r="L43" s="437"/>
      <c r="M43" s="437"/>
      <c r="N43" s="437"/>
      <c r="O43" s="437"/>
      <c r="P43" s="437"/>
      <c r="Q43" s="438"/>
    </row>
    <row r="44" spans="1:17" ht="16.2" thickBot="1">
      <c r="A44" s="71"/>
      <c r="B44" s="439"/>
      <c r="C44" s="440"/>
      <c r="D44" s="440"/>
      <c r="E44" s="440"/>
      <c r="F44" s="440"/>
      <c r="G44" s="440"/>
      <c r="H44" s="440"/>
      <c r="I44" s="440"/>
      <c r="J44" s="440"/>
      <c r="K44" s="440"/>
      <c r="L44" s="440"/>
      <c r="M44" s="440"/>
      <c r="N44" s="440"/>
      <c r="O44" s="440"/>
      <c r="P44" s="440"/>
      <c r="Q44" s="441"/>
    </row>
    <row r="45" spans="1:17">
      <c r="A45" s="71"/>
      <c r="B45" s="433" t="s">
        <v>54</v>
      </c>
      <c r="C45" s="434"/>
      <c r="D45" s="434"/>
      <c r="E45" s="434"/>
      <c r="F45" s="434"/>
      <c r="G45" s="434"/>
      <c r="H45" s="434"/>
      <c r="I45" s="434"/>
      <c r="J45" s="434"/>
      <c r="K45" s="434"/>
      <c r="L45" s="434"/>
      <c r="M45" s="434"/>
      <c r="N45" s="434"/>
      <c r="O45" s="434"/>
      <c r="P45" s="434"/>
      <c r="Q45" s="435"/>
    </row>
    <row r="46" spans="1:17">
      <c r="A46" s="71"/>
      <c r="B46" s="442"/>
      <c r="C46" s="443"/>
      <c r="D46" s="443"/>
      <c r="E46" s="443"/>
      <c r="F46" s="443"/>
      <c r="G46" s="443"/>
      <c r="H46" s="443"/>
      <c r="I46" s="443"/>
      <c r="J46" s="443"/>
      <c r="K46" s="443"/>
      <c r="L46" s="443"/>
      <c r="M46" s="443"/>
      <c r="N46" s="443"/>
      <c r="O46" s="443"/>
      <c r="P46" s="443"/>
      <c r="Q46" s="444"/>
    </row>
    <row r="47" spans="1:17">
      <c r="A47" s="71"/>
      <c r="B47" s="445" t="s">
        <v>79</v>
      </c>
      <c r="C47" s="446"/>
      <c r="D47" s="446"/>
      <c r="E47" s="446"/>
      <c r="F47" s="446"/>
      <c r="G47" s="446"/>
      <c r="H47" s="446"/>
      <c r="I47" s="446"/>
      <c r="J47" s="446"/>
      <c r="K47" s="446"/>
      <c r="L47" s="446"/>
      <c r="M47" s="446"/>
      <c r="N47" s="446"/>
      <c r="O47" s="446"/>
      <c r="P47" s="446"/>
      <c r="Q47" s="447"/>
    </row>
    <row r="48" spans="1:17">
      <c r="A48" s="71"/>
      <c r="B48" s="445"/>
      <c r="C48" s="446"/>
      <c r="D48" s="446"/>
      <c r="E48" s="446"/>
      <c r="F48" s="446"/>
      <c r="G48" s="446"/>
      <c r="H48" s="446"/>
      <c r="I48" s="446"/>
      <c r="J48" s="446"/>
      <c r="K48" s="446"/>
      <c r="L48" s="446"/>
      <c r="M48" s="446"/>
      <c r="N48" s="446"/>
      <c r="O48" s="446"/>
      <c r="P48" s="446"/>
      <c r="Q48" s="447"/>
    </row>
    <row r="49" spans="1:17">
      <c r="A49" s="71"/>
      <c r="B49" s="445"/>
      <c r="C49" s="446"/>
      <c r="D49" s="446"/>
      <c r="E49" s="446"/>
      <c r="F49" s="446"/>
      <c r="G49" s="446"/>
      <c r="H49" s="446"/>
      <c r="I49" s="446"/>
      <c r="J49" s="446"/>
      <c r="K49" s="446"/>
      <c r="L49" s="446"/>
      <c r="M49" s="446"/>
      <c r="N49" s="446"/>
      <c r="O49" s="446"/>
      <c r="P49" s="446"/>
      <c r="Q49" s="447"/>
    </row>
    <row r="50" spans="1:17">
      <c r="A50" s="71"/>
      <c r="B50" s="445"/>
      <c r="C50" s="446"/>
      <c r="D50" s="446"/>
      <c r="E50" s="446"/>
      <c r="F50" s="446"/>
      <c r="G50" s="446"/>
      <c r="H50" s="446"/>
      <c r="I50" s="446"/>
      <c r="J50" s="446"/>
      <c r="K50" s="446"/>
      <c r="L50" s="446"/>
      <c r="M50" s="446"/>
      <c r="N50" s="446"/>
      <c r="O50" s="446"/>
      <c r="P50" s="446"/>
      <c r="Q50" s="447"/>
    </row>
    <row r="51" spans="1:17">
      <c r="A51" s="71"/>
      <c r="B51" s="445"/>
      <c r="C51" s="446"/>
      <c r="D51" s="446"/>
      <c r="E51" s="446"/>
      <c r="F51" s="446"/>
      <c r="G51" s="446"/>
      <c r="H51" s="446"/>
      <c r="I51" s="446"/>
      <c r="J51" s="446"/>
      <c r="K51" s="446"/>
      <c r="L51" s="446"/>
      <c r="M51" s="446"/>
      <c r="N51" s="446"/>
      <c r="O51" s="446"/>
      <c r="P51" s="446"/>
      <c r="Q51" s="447"/>
    </row>
    <row r="52" spans="1:17">
      <c r="A52" s="71"/>
      <c r="B52" s="445"/>
      <c r="C52" s="446"/>
      <c r="D52" s="446"/>
      <c r="E52" s="446"/>
      <c r="F52" s="446"/>
      <c r="G52" s="446"/>
      <c r="H52" s="446"/>
      <c r="I52" s="446"/>
      <c r="J52" s="446"/>
      <c r="K52" s="446"/>
      <c r="L52" s="446"/>
      <c r="M52" s="446"/>
      <c r="N52" s="446"/>
      <c r="O52" s="446"/>
      <c r="P52" s="446"/>
      <c r="Q52" s="447"/>
    </row>
    <row r="53" spans="1:17">
      <c r="A53" s="71"/>
      <c r="B53" s="445"/>
      <c r="C53" s="446"/>
      <c r="D53" s="446"/>
      <c r="E53" s="446"/>
      <c r="F53" s="446"/>
      <c r="G53" s="446"/>
      <c r="H53" s="446"/>
      <c r="I53" s="446"/>
      <c r="J53" s="446"/>
      <c r="K53" s="446"/>
      <c r="L53" s="446"/>
      <c r="M53" s="446"/>
      <c r="N53" s="446"/>
      <c r="O53" s="446"/>
      <c r="P53" s="446"/>
      <c r="Q53" s="447"/>
    </row>
    <row r="54" spans="1:17">
      <c r="A54" s="71"/>
      <c r="B54" s="445"/>
      <c r="C54" s="446"/>
      <c r="D54" s="446"/>
      <c r="E54" s="446"/>
      <c r="F54" s="446"/>
      <c r="G54" s="446"/>
      <c r="H54" s="446"/>
      <c r="I54" s="446"/>
      <c r="J54" s="446"/>
      <c r="K54" s="446"/>
      <c r="L54" s="446"/>
      <c r="M54" s="446"/>
      <c r="N54" s="446"/>
      <c r="O54" s="446"/>
      <c r="P54" s="446"/>
      <c r="Q54" s="447"/>
    </row>
    <row r="55" spans="1:17">
      <c r="A55" s="71"/>
      <c r="B55" s="445"/>
      <c r="C55" s="446"/>
      <c r="D55" s="446"/>
      <c r="E55" s="446"/>
      <c r="F55" s="446"/>
      <c r="G55" s="446"/>
      <c r="H55" s="446"/>
      <c r="I55" s="446"/>
      <c r="J55" s="446"/>
      <c r="K55" s="446"/>
      <c r="L55" s="446"/>
      <c r="M55" s="446"/>
      <c r="N55" s="446"/>
      <c r="O55" s="446"/>
      <c r="P55" s="446"/>
      <c r="Q55" s="447"/>
    </row>
    <row r="56" spans="1:17">
      <c r="A56" s="71"/>
      <c r="B56" s="445"/>
      <c r="C56" s="446"/>
      <c r="D56" s="446"/>
      <c r="E56" s="446"/>
      <c r="F56" s="446"/>
      <c r="G56" s="446"/>
      <c r="H56" s="446"/>
      <c r="I56" s="446"/>
      <c r="J56" s="446"/>
      <c r="K56" s="446"/>
      <c r="L56" s="446"/>
      <c r="M56" s="446"/>
      <c r="N56" s="446"/>
      <c r="O56" s="446"/>
      <c r="P56" s="446"/>
      <c r="Q56" s="447"/>
    </row>
    <row r="57" spans="1:17">
      <c r="A57" s="71"/>
      <c r="B57" s="445"/>
      <c r="C57" s="446"/>
      <c r="D57" s="446"/>
      <c r="E57" s="446"/>
      <c r="F57" s="446"/>
      <c r="G57" s="446"/>
      <c r="H57" s="446"/>
      <c r="I57" s="446"/>
      <c r="J57" s="446"/>
      <c r="K57" s="446"/>
      <c r="L57" s="446"/>
      <c r="M57" s="446"/>
      <c r="N57" s="446"/>
      <c r="O57" s="446"/>
      <c r="P57" s="446"/>
      <c r="Q57" s="447"/>
    </row>
    <row r="58" spans="1:17">
      <c r="A58" s="71"/>
      <c r="B58" s="445"/>
      <c r="C58" s="446"/>
      <c r="D58" s="446"/>
      <c r="E58" s="446"/>
      <c r="F58" s="446"/>
      <c r="G58" s="446"/>
      <c r="H58" s="446"/>
      <c r="I58" s="446"/>
      <c r="J58" s="446"/>
      <c r="K58" s="446"/>
      <c r="L58" s="446"/>
      <c r="M58" s="446"/>
      <c r="N58" s="446"/>
      <c r="O58" s="446"/>
      <c r="P58" s="446"/>
      <c r="Q58" s="447"/>
    </row>
    <row r="59" spans="1:17">
      <c r="A59" s="71"/>
      <c r="B59" s="445"/>
      <c r="C59" s="446"/>
      <c r="D59" s="446"/>
      <c r="E59" s="446"/>
      <c r="F59" s="446"/>
      <c r="G59" s="446"/>
      <c r="H59" s="446"/>
      <c r="I59" s="446"/>
      <c r="J59" s="446"/>
      <c r="K59" s="446"/>
      <c r="L59" s="446"/>
      <c r="M59" s="446"/>
      <c r="N59" s="446"/>
      <c r="O59" s="446"/>
      <c r="P59" s="446"/>
      <c r="Q59" s="447"/>
    </row>
    <row r="60" spans="1:17">
      <c r="A60" s="71"/>
      <c r="B60" s="445"/>
      <c r="C60" s="446"/>
      <c r="D60" s="446"/>
      <c r="E60" s="446"/>
      <c r="F60" s="446"/>
      <c r="G60" s="446"/>
      <c r="H60" s="446"/>
      <c r="I60" s="446"/>
      <c r="J60" s="446"/>
      <c r="K60" s="446"/>
      <c r="L60" s="446"/>
      <c r="M60" s="446"/>
      <c r="N60" s="446"/>
      <c r="O60" s="446"/>
      <c r="P60" s="446"/>
      <c r="Q60" s="447"/>
    </row>
    <row r="61" spans="1:17">
      <c r="A61" s="71"/>
      <c r="B61" s="445"/>
      <c r="C61" s="446"/>
      <c r="D61" s="446"/>
      <c r="E61" s="446"/>
      <c r="F61" s="446"/>
      <c r="G61" s="446"/>
      <c r="H61" s="446"/>
      <c r="I61" s="446"/>
      <c r="J61" s="446"/>
      <c r="K61" s="446"/>
      <c r="L61" s="446"/>
      <c r="M61" s="446"/>
      <c r="N61" s="446"/>
      <c r="O61" s="446"/>
      <c r="P61" s="446"/>
      <c r="Q61" s="447"/>
    </row>
    <row r="62" spans="1:17" ht="16.2" thickBot="1">
      <c r="A62" s="71"/>
      <c r="B62" s="448"/>
      <c r="C62" s="449"/>
      <c r="D62" s="449"/>
      <c r="E62" s="449"/>
      <c r="F62" s="449"/>
      <c r="G62" s="449"/>
      <c r="H62" s="449"/>
      <c r="I62" s="449"/>
      <c r="J62" s="449"/>
      <c r="K62" s="449"/>
      <c r="L62" s="449"/>
      <c r="M62" s="449"/>
      <c r="N62" s="449"/>
      <c r="O62" s="449"/>
      <c r="P62" s="449"/>
      <c r="Q62" s="450"/>
    </row>
    <row r="63" spans="1:17">
      <c r="A63" s="71"/>
      <c r="B63" s="433" t="s">
        <v>55</v>
      </c>
      <c r="C63" s="434"/>
      <c r="D63" s="434"/>
      <c r="E63" s="434"/>
      <c r="F63" s="434"/>
      <c r="G63" s="434"/>
      <c r="H63" s="434"/>
      <c r="I63" s="434"/>
      <c r="J63" s="434"/>
      <c r="K63" s="434"/>
      <c r="L63" s="434"/>
      <c r="M63" s="434"/>
      <c r="N63" s="434"/>
      <c r="O63" s="434"/>
      <c r="P63" s="434"/>
      <c r="Q63" s="435"/>
    </row>
    <row r="64" spans="1:17">
      <c r="A64" s="71"/>
      <c r="B64" s="442"/>
      <c r="C64" s="443"/>
      <c r="D64" s="443"/>
      <c r="E64" s="443"/>
      <c r="F64" s="443"/>
      <c r="G64" s="443"/>
      <c r="H64" s="443"/>
      <c r="I64" s="443"/>
      <c r="J64" s="443"/>
      <c r="K64" s="443"/>
      <c r="L64" s="443"/>
      <c r="M64" s="443"/>
      <c r="N64" s="443"/>
      <c r="O64" s="443"/>
      <c r="P64" s="443"/>
      <c r="Q64" s="444"/>
    </row>
    <row r="65" spans="1:17" ht="25.8">
      <c r="A65" s="71"/>
      <c r="B65" s="87"/>
      <c r="C65" s="88"/>
      <c r="D65" s="413"/>
      <c r="E65" s="413"/>
      <c r="F65" s="413"/>
      <c r="G65" s="413"/>
      <c r="H65" s="413"/>
      <c r="I65" s="413"/>
      <c r="J65" s="413"/>
      <c r="K65" s="413"/>
      <c r="L65" s="413"/>
      <c r="M65" s="413"/>
      <c r="N65" s="413"/>
      <c r="O65" s="413"/>
      <c r="P65" s="413"/>
      <c r="Q65" s="414"/>
    </row>
    <row r="66" spans="1:17">
      <c r="A66" s="71"/>
      <c r="B66" s="457" t="s">
        <v>85</v>
      </c>
      <c r="C66" s="458"/>
      <c r="D66" s="458"/>
      <c r="E66" s="458"/>
      <c r="F66" s="458"/>
      <c r="G66" s="458"/>
      <c r="H66" s="458"/>
      <c r="I66" s="458"/>
      <c r="J66" s="458"/>
      <c r="K66" s="458"/>
      <c r="L66" s="458"/>
      <c r="M66" s="458"/>
      <c r="N66" s="458"/>
      <c r="O66" s="458"/>
      <c r="P66" s="458"/>
      <c r="Q66" s="459"/>
    </row>
    <row r="67" spans="1:17">
      <c r="A67" s="71"/>
      <c r="B67" s="457"/>
      <c r="C67" s="458"/>
      <c r="D67" s="458"/>
      <c r="E67" s="458"/>
      <c r="F67" s="458"/>
      <c r="G67" s="458"/>
      <c r="H67" s="458"/>
      <c r="I67" s="458"/>
      <c r="J67" s="458"/>
      <c r="K67" s="458"/>
      <c r="L67" s="458"/>
      <c r="M67" s="458"/>
      <c r="N67" s="458"/>
      <c r="O67" s="458"/>
      <c r="P67" s="458"/>
      <c r="Q67" s="459"/>
    </row>
    <row r="68" spans="1:17">
      <c r="A68" s="71"/>
      <c r="B68" s="457"/>
      <c r="C68" s="458"/>
      <c r="D68" s="458"/>
      <c r="E68" s="458"/>
      <c r="F68" s="458"/>
      <c r="G68" s="458"/>
      <c r="H68" s="458"/>
      <c r="I68" s="458"/>
      <c r="J68" s="458"/>
      <c r="K68" s="458"/>
      <c r="L68" s="458"/>
      <c r="M68" s="458"/>
      <c r="N68" s="458"/>
      <c r="O68" s="458"/>
      <c r="P68" s="458"/>
      <c r="Q68" s="459"/>
    </row>
    <row r="69" spans="1:17">
      <c r="A69" s="71"/>
      <c r="B69" s="457"/>
      <c r="C69" s="458"/>
      <c r="D69" s="458"/>
      <c r="E69" s="458"/>
      <c r="F69" s="458"/>
      <c r="G69" s="458"/>
      <c r="H69" s="458"/>
      <c r="I69" s="458"/>
      <c r="J69" s="458"/>
      <c r="K69" s="458"/>
      <c r="L69" s="458"/>
      <c r="M69" s="458"/>
      <c r="N69" s="458"/>
      <c r="O69" s="458"/>
      <c r="P69" s="458"/>
      <c r="Q69" s="459"/>
    </row>
    <row r="70" spans="1:17">
      <c r="A70" s="71"/>
      <c r="B70" s="457"/>
      <c r="C70" s="458"/>
      <c r="D70" s="458"/>
      <c r="E70" s="458"/>
      <c r="F70" s="458"/>
      <c r="G70" s="458"/>
      <c r="H70" s="458"/>
      <c r="I70" s="458"/>
      <c r="J70" s="458"/>
      <c r="K70" s="458"/>
      <c r="L70" s="458"/>
      <c r="M70" s="458"/>
      <c r="N70" s="458"/>
      <c r="O70" s="458"/>
      <c r="P70" s="458"/>
      <c r="Q70" s="459"/>
    </row>
    <row r="71" spans="1:17">
      <c r="A71" s="71"/>
      <c r="B71" s="457"/>
      <c r="C71" s="458"/>
      <c r="D71" s="458"/>
      <c r="E71" s="458"/>
      <c r="F71" s="458"/>
      <c r="G71" s="458"/>
      <c r="H71" s="458"/>
      <c r="I71" s="458"/>
      <c r="J71" s="458"/>
      <c r="K71" s="458"/>
      <c r="L71" s="458"/>
      <c r="M71" s="458"/>
      <c r="N71" s="458"/>
      <c r="O71" s="458"/>
      <c r="P71" s="458"/>
      <c r="Q71" s="459"/>
    </row>
    <row r="72" spans="1:17">
      <c r="A72" s="71"/>
      <c r="B72" s="457"/>
      <c r="C72" s="458"/>
      <c r="D72" s="458"/>
      <c r="E72" s="458"/>
      <c r="F72" s="458"/>
      <c r="G72" s="458"/>
      <c r="H72" s="458"/>
      <c r="I72" s="458"/>
      <c r="J72" s="458"/>
      <c r="K72" s="458"/>
      <c r="L72" s="458"/>
      <c r="M72" s="458"/>
      <c r="N72" s="458"/>
      <c r="O72" s="458"/>
      <c r="P72" s="458"/>
      <c r="Q72" s="459"/>
    </row>
    <row r="73" spans="1:17">
      <c r="A73" s="71"/>
      <c r="B73" s="457"/>
      <c r="C73" s="458"/>
      <c r="D73" s="458"/>
      <c r="E73" s="458"/>
      <c r="F73" s="458"/>
      <c r="G73" s="458"/>
      <c r="H73" s="458"/>
      <c r="I73" s="458"/>
      <c r="J73" s="458"/>
      <c r="K73" s="458"/>
      <c r="L73" s="458"/>
      <c r="M73" s="458"/>
      <c r="N73" s="458"/>
      <c r="O73" s="458"/>
      <c r="P73" s="458"/>
      <c r="Q73" s="459"/>
    </row>
    <row r="74" spans="1:17" ht="16.2" thickBot="1">
      <c r="A74" s="71"/>
      <c r="B74" s="460"/>
      <c r="C74" s="461"/>
      <c r="D74" s="461"/>
      <c r="E74" s="461"/>
      <c r="F74" s="461"/>
      <c r="G74" s="461"/>
      <c r="H74" s="461"/>
      <c r="I74" s="461"/>
      <c r="J74" s="461"/>
      <c r="K74" s="461"/>
      <c r="L74" s="461"/>
      <c r="M74" s="461"/>
      <c r="N74" s="461"/>
      <c r="O74" s="461"/>
      <c r="P74" s="461"/>
      <c r="Q74" s="462"/>
    </row>
    <row r="75" spans="1:17">
      <c r="A75" s="71"/>
      <c r="B75" s="433" t="s">
        <v>56</v>
      </c>
      <c r="C75" s="434"/>
      <c r="D75" s="434"/>
      <c r="E75" s="434"/>
      <c r="F75" s="434"/>
      <c r="G75" s="434"/>
      <c r="H75" s="434"/>
      <c r="I75" s="434"/>
      <c r="J75" s="434"/>
      <c r="K75" s="434"/>
      <c r="L75" s="434"/>
      <c r="M75" s="434"/>
      <c r="N75" s="434"/>
      <c r="O75" s="434"/>
      <c r="P75" s="434"/>
      <c r="Q75" s="435"/>
    </row>
    <row r="76" spans="1:17">
      <c r="A76" s="71"/>
      <c r="B76" s="442"/>
      <c r="C76" s="443"/>
      <c r="D76" s="443"/>
      <c r="E76" s="443"/>
      <c r="F76" s="443"/>
      <c r="G76" s="443"/>
      <c r="H76" s="443"/>
      <c r="I76" s="443"/>
      <c r="J76" s="443"/>
      <c r="K76" s="443"/>
      <c r="L76" s="443"/>
      <c r="M76" s="443"/>
      <c r="N76" s="443"/>
      <c r="O76" s="443"/>
      <c r="P76" s="443"/>
      <c r="Q76" s="444"/>
    </row>
    <row r="77" spans="1:17" ht="25.8">
      <c r="A77" s="71"/>
      <c r="B77" s="87"/>
      <c r="C77" s="378" t="s">
        <v>57</v>
      </c>
      <c r="D77" s="378"/>
      <c r="E77" s="378"/>
      <c r="F77" s="378"/>
      <c r="G77" s="378"/>
      <c r="H77" s="378"/>
      <c r="I77" s="378"/>
      <c r="J77" s="378"/>
      <c r="K77" s="378"/>
      <c r="L77" s="378"/>
      <c r="M77" s="378"/>
      <c r="N77" s="378"/>
      <c r="O77" s="378"/>
      <c r="P77" s="378"/>
      <c r="Q77" s="89"/>
    </row>
    <row r="78" spans="1:17">
      <c r="A78" s="71"/>
      <c r="B78" s="90"/>
      <c r="C78" s="91"/>
      <c r="D78" s="92" t="s">
        <v>58</v>
      </c>
      <c r="E78" s="76"/>
      <c r="F78" s="76" t="s">
        <v>59</v>
      </c>
      <c r="G78" s="76"/>
      <c r="H78" s="71"/>
      <c r="I78" s="93"/>
      <c r="J78" s="76" t="s">
        <v>60</v>
      </c>
      <c r="K78" s="93"/>
      <c r="L78" s="93"/>
      <c r="M78" s="93"/>
      <c r="N78" s="93"/>
      <c r="O78" s="93"/>
      <c r="P78" s="93"/>
      <c r="Q78" s="94"/>
    </row>
    <row r="79" spans="1:17">
      <c r="A79" s="71"/>
      <c r="B79" s="90"/>
      <c r="C79" s="71"/>
      <c r="D79" s="93" t="s">
        <v>84</v>
      </c>
      <c r="E79" s="93"/>
      <c r="F79" s="93" t="s">
        <v>61</v>
      </c>
      <c r="G79" s="93"/>
      <c r="H79" s="71"/>
      <c r="I79" s="93"/>
      <c r="J79" s="95">
        <f>SUM('1.6.1.3 DAQ Production'!H47)</f>
        <v>634317</v>
      </c>
      <c r="K79" s="93"/>
      <c r="L79" s="122"/>
      <c r="M79" s="93"/>
      <c r="N79" s="93"/>
      <c r="O79" s="93"/>
      <c r="P79" s="93"/>
      <c r="Q79" s="94"/>
    </row>
    <row r="80" spans="1:17">
      <c r="A80" s="71"/>
      <c r="B80" s="90"/>
      <c r="C80" s="93"/>
      <c r="D80" s="93"/>
      <c r="E80" s="93"/>
      <c r="F80" s="93"/>
      <c r="G80" s="93"/>
      <c r="H80" s="71"/>
      <c r="I80" s="93"/>
      <c r="K80" s="93"/>
      <c r="L80" s="93"/>
      <c r="M80" s="93"/>
      <c r="N80" s="93"/>
      <c r="O80" s="93"/>
      <c r="P80" s="93"/>
      <c r="Q80" s="94"/>
    </row>
    <row r="81" spans="1:17">
      <c r="A81" s="71"/>
      <c r="B81" s="90"/>
      <c r="C81" s="93"/>
      <c r="D81" s="93"/>
      <c r="E81" s="93"/>
      <c r="F81" s="93"/>
      <c r="G81" s="93"/>
      <c r="H81" s="71"/>
      <c r="I81" s="93"/>
      <c r="J81" s="95"/>
      <c r="K81" s="93"/>
      <c r="L81" s="93"/>
      <c r="M81" s="93"/>
      <c r="N81" s="93"/>
      <c r="O81" s="93"/>
      <c r="P81" s="93"/>
      <c r="Q81" s="94"/>
    </row>
    <row r="82" spans="1:17">
      <c r="A82" s="71"/>
      <c r="B82" s="90"/>
      <c r="C82" s="93"/>
      <c r="D82" s="93"/>
      <c r="E82" s="93"/>
      <c r="F82" s="93"/>
      <c r="G82" s="93"/>
      <c r="H82" s="93"/>
      <c r="I82" s="93"/>
      <c r="J82" s="93"/>
      <c r="K82" s="93"/>
      <c r="L82" s="93"/>
      <c r="M82" s="93"/>
      <c r="N82" s="93"/>
      <c r="O82" s="93"/>
      <c r="P82" s="93"/>
      <c r="Q82" s="94"/>
    </row>
    <row r="83" spans="1:17">
      <c r="A83" s="71"/>
      <c r="B83" s="90"/>
      <c r="C83" s="93"/>
      <c r="D83" s="93"/>
      <c r="E83" s="93"/>
      <c r="F83" s="93"/>
      <c r="G83" s="93"/>
      <c r="H83" s="93"/>
      <c r="I83" s="93"/>
      <c r="J83" s="93"/>
      <c r="K83" s="93"/>
      <c r="L83" s="93"/>
      <c r="M83" s="93"/>
      <c r="N83" s="93"/>
      <c r="O83" s="93"/>
      <c r="P83" s="93"/>
      <c r="Q83" s="94"/>
    </row>
    <row r="84" spans="1:17">
      <c r="A84" s="71"/>
      <c r="B84" s="90"/>
      <c r="C84" s="93"/>
      <c r="D84" s="93"/>
      <c r="E84" s="93"/>
      <c r="F84" s="93"/>
      <c r="G84" s="93"/>
      <c r="H84" s="93"/>
      <c r="I84" s="93"/>
      <c r="J84" s="93"/>
      <c r="K84" s="93"/>
      <c r="L84" s="93"/>
      <c r="M84" s="93"/>
      <c r="N84" s="93"/>
      <c r="O84" s="93"/>
      <c r="P84" s="93"/>
      <c r="Q84" s="94"/>
    </row>
    <row r="85" spans="1:17" ht="16.2" thickBot="1">
      <c r="A85" s="71"/>
      <c r="B85" s="96"/>
      <c r="C85" s="97"/>
      <c r="D85" s="97"/>
      <c r="E85" s="97"/>
      <c r="F85" s="97"/>
      <c r="G85" s="97"/>
      <c r="H85" s="97"/>
      <c r="I85" s="97"/>
      <c r="J85" s="97"/>
      <c r="K85" s="97"/>
      <c r="L85" s="97"/>
      <c r="M85" s="97"/>
      <c r="N85" s="97"/>
      <c r="O85" s="97"/>
      <c r="P85" s="97"/>
      <c r="Q85" s="98"/>
    </row>
    <row r="86" spans="1:17">
      <c r="A86" s="71"/>
      <c r="B86" s="433" t="s">
        <v>62</v>
      </c>
      <c r="C86" s="434"/>
      <c r="D86" s="434"/>
      <c r="E86" s="434"/>
      <c r="F86" s="434"/>
      <c r="G86" s="434"/>
      <c r="H86" s="434"/>
      <c r="I86" s="434"/>
      <c r="J86" s="434"/>
      <c r="K86" s="434"/>
      <c r="L86" s="434"/>
      <c r="M86" s="434"/>
      <c r="N86" s="434"/>
      <c r="O86" s="434"/>
      <c r="P86" s="434"/>
      <c r="Q86" s="435"/>
    </row>
    <row r="87" spans="1:17">
      <c r="A87" s="71"/>
      <c r="B87" s="442"/>
      <c r="C87" s="443"/>
      <c r="D87" s="443"/>
      <c r="E87" s="443"/>
      <c r="F87" s="443"/>
      <c r="G87" s="443"/>
      <c r="H87" s="443"/>
      <c r="I87" s="443"/>
      <c r="J87" s="443"/>
      <c r="K87" s="443"/>
      <c r="L87" s="443"/>
      <c r="M87" s="443"/>
      <c r="N87" s="443"/>
      <c r="O87" s="443"/>
      <c r="P87" s="443"/>
      <c r="Q87" s="444"/>
    </row>
    <row r="88" spans="1:17" ht="16.2" thickBot="1">
      <c r="A88" s="71"/>
      <c r="B88" s="100" t="s">
        <v>63</v>
      </c>
      <c r="C88" s="101"/>
      <c r="D88" s="101"/>
      <c r="E88" s="99"/>
      <c r="F88" s="99"/>
      <c r="G88" s="99"/>
      <c r="H88" s="99"/>
      <c r="I88" s="99"/>
      <c r="J88" s="99"/>
      <c r="K88" s="99"/>
      <c r="L88" s="99"/>
      <c r="M88" s="99"/>
      <c r="N88" s="99"/>
      <c r="O88" s="99"/>
      <c r="P88" s="99"/>
      <c r="Q88" s="102"/>
    </row>
    <row r="89" spans="1:17">
      <c r="A89" s="71"/>
      <c r="B89" s="451" t="s">
        <v>260</v>
      </c>
      <c r="C89" s="452"/>
      <c r="D89" s="452"/>
      <c r="E89" s="452"/>
      <c r="F89" s="452"/>
      <c r="G89" s="452"/>
      <c r="H89" s="452"/>
      <c r="I89" s="452"/>
      <c r="J89" s="452"/>
      <c r="K89" s="452"/>
      <c r="L89" s="452"/>
      <c r="M89" s="452"/>
      <c r="N89" s="452"/>
      <c r="O89" s="452"/>
      <c r="P89" s="452"/>
      <c r="Q89" s="453"/>
    </row>
    <row r="90" spans="1:17">
      <c r="A90" s="71"/>
      <c r="B90" s="463" t="s">
        <v>261</v>
      </c>
      <c r="C90" s="464"/>
      <c r="D90" s="464"/>
      <c r="E90" s="464"/>
      <c r="F90" s="464"/>
      <c r="G90" s="464"/>
      <c r="H90" s="464"/>
      <c r="I90" s="464"/>
      <c r="J90" s="464"/>
      <c r="K90" s="464"/>
      <c r="L90" s="464"/>
      <c r="M90" s="464"/>
      <c r="N90" s="464"/>
      <c r="O90" s="464"/>
      <c r="P90" s="464"/>
      <c r="Q90" s="465"/>
    </row>
    <row r="91" spans="1:17">
      <c r="A91" s="71"/>
      <c r="B91" s="104" t="s">
        <v>262</v>
      </c>
      <c r="C91" s="103"/>
      <c r="D91" s="103"/>
      <c r="E91" s="103"/>
      <c r="F91" s="103"/>
      <c r="G91" s="103"/>
      <c r="H91" s="103"/>
      <c r="I91" s="103"/>
      <c r="J91" s="103"/>
      <c r="K91" s="103"/>
      <c r="L91" s="103"/>
      <c r="M91" s="103"/>
      <c r="N91" s="103"/>
      <c r="O91" s="103"/>
      <c r="P91" s="103"/>
      <c r="Q91" s="105"/>
    </row>
    <row r="92" spans="1:17">
      <c r="A92" s="71"/>
      <c r="B92" s="104"/>
      <c r="C92" s="103"/>
      <c r="D92" s="103"/>
      <c r="E92" s="103"/>
      <c r="F92" s="103"/>
      <c r="G92" s="103"/>
      <c r="H92" s="103"/>
      <c r="I92" s="103"/>
      <c r="J92" s="103"/>
      <c r="K92" s="103"/>
      <c r="L92" s="103"/>
      <c r="M92" s="103"/>
      <c r="N92" s="103"/>
      <c r="O92" s="103"/>
      <c r="P92" s="103"/>
      <c r="Q92" s="105"/>
    </row>
    <row r="93" spans="1:17">
      <c r="A93" s="71"/>
      <c r="B93" s="104"/>
      <c r="C93" s="103"/>
      <c r="D93" s="103"/>
      <c r="E93" s="103"/>
      <c r="F93" s="103"/>
      <c r="G93" s="103"/>
      <c r="H93" s="103"/>
      <c r="I93" s="103"/>
      <c r="J93" s="103"/>
      <c r="K93" s="103"/>
      <c r="L93" s="103"/>
      <c r="M93" s="103"/>
      <c r="N93" s="103"/>
      <c r="O93" s="103"/>
      <c r="P93" s="103"/>
      <c r="Q93" s="105"/>
    </row>
    <row r="94" spans="1:17" ht="16.2" thickBot="1">
      <c r="A94" s="71"/>
      <c r="B94" s="100" t="s">
        <v>64</v>
      </c>
      <c r="C94" s="101"/>
      <c r="D94" s="101"/>
      <c r="E94" s="99"/>
      <c r="F94" s="99"/>
      <c r="G94" s="99"/>
      <c r="H94" s="99"/>
      <c r="I94" s="99"/>
      <c r="J94" s="99"/>
      <c r="K94" s="99"/>
      <c r="L94" s="99"/>
      <c r="M94" s="99"/>
      <c r="N94" s="99"/>
      <c r="O94" s="99"/>
      <c r="P94" s="99"/>
      <c r="Q94" s="102"/>
    </row>
    <row r="95" spans="1:17">
      <c r="A95" s="71"/>
      <c r="B95" s="451"/>
      <c r="C95" s="452"/>
      <c r="D95" s="452"/>
      <c r="E95" s="452"/>
      <c r="F95" s="452"/>
      <c r="G95" s="452"/>
      <c r="H95" s="452"/>
      <c r="I95" s="452"/>
      <c r="J95" s="452"/>
      <c r="K95" s="452"/>
      <c r="L95" s="452"/>
      <c r="M95" s="452"/>
      <c r="N95" s="452"/>
      <c r="O95" s="452"/>
      <c r="P95" s="452"/>
      <c r="Q95" s="453"/>
    </row>
    <row r="96" spans="1:17">
      <c r="A96" s="71"/>
      <c r="B96" s="451"/>
      <c r="C96" s="452"/>
      <c r="D96" s="452"/>
      <c r="E96" s="452"/>
      <c r="F96" s="452"/>
      <c r="G96" s="452"/>
      <c r="H96" s="452"/>
      <c r="I96" s="452"/>
      <c r="J96" s="452"/>
      <c r="K96" s="452"/>
      <c r="L96" s="452"/>
      <c r="M96" s="452"/>
      <c r="N96" s="452"/>
      <c r="O96" s="452"/>
      <c r="P96" s="452"/>
      <c r="Q96" s="453"/>
    </row>
    <row r="97" spans="1:17">
      <c r="A97" s="71"/>
      <c r="B97" s="451"/>
      <c r="C97" s="452"/>
      <c r="D97" s="452"/>
      <c r="E97" s="452"/>
      <c r="F97" s="452"/>
      <c r="G97" s="452"/>
      <c r="H97" s="452"/>
      <c r="I97" s="452"/>
      <c r="J97" s="452"/>
      <c r="K97" s="452"/>
      <c r="L97" s="452"/>
      <c r="M97" s="452"/>
      <c r="N97" s="452"/>
      <c r="O97" s="452"/>
      <c r="P97" s="452"/>
      <c r="Q97" s="453"/>
    </row>
    <row r="98" spans="1:17">
      <c r="A98" s="71"/>
      <c r="B98" s="451"/>
      <c r="C98" s="452"/>
      <c r="D98" s="452"/>
      <c r="E98" s="452"/>
      <c r="F98" s="452"/>
      <c r="G98" s="452"/>
      <c r="H98" s="452"/>
      <c r="I98" s="452"/>
      <c r="J98" s="452"/>
      <c r="K98" s="452"/>
      <c r="L98" s="452"/>
      <c r="M98" s="452"/>
      <c r="N98" s="452"/>
      <c r="O98" s="452"/>
      <c r="P98" s="452"/>
      <c r="Q98" s="453"/>
    </row>
    <row r="99" spans="1:17">
      <c r="A99" s="71"/>
      <c r="B99" s="451"/>
      <c r="C99" s="452"/>
      <c r="D99" s="452"/>
      <c r="E99" s="452"/>
      <c r="F99" s="452"/>
      <c r="G99" s="452"/>
      <c r="H99" s="452"/>
      <c r="I99" s="452"/>
      <c r="J99" s="452"/>
      <c r="K99" s="452"/>
      <c r="L99" s="452"/>
      <c r="M99" s="452"/>
      <c r="N99" s="452"/>
      <c r="O99" s="452"/>
      <c r="P99" s="452"/>
      <c r="Q99" s="453"/>
    </row>
    <row r="100" spans="1:17" ht="16.2" thickBot="1">
      <c r="A100" s="71"/>
      <c r="B100" s="454"/>
      <c r="C100" s="455"/>
      <c r="D100" s="455"/>
      <c r="E100" s="455"/>
      <c r="F100" s="455"/>
      <c r="G100" s="455"/>
      <c r="H100" s="455"/>
      <c r="I100" s="455"/>
      <c r="J100" s="455"/>
      <c r="K100" s="455"/>
      <c r="L100" s="455"/>
      <c r="M100" s="455"/>
      <c r="N100" s="455"/>
      <c r="O100" s="455"/>
      <c r="P100" s="455"/>
      <c r="Q100" s="456"/>
    </row>
  </sheetData>
  <mergeCells count="33">
    <mergeCell ref="B95:Q100"/>
    <mergeCell ref="B66:Q74"/>
    <mergeCell ref="B75:Q76"/>
    <mergeCell ref="C77:P77"/>
    <mergeCell ref="B86:Q87"/>
    <mergeCell ref="B89:Q89"/>
    <mergeCell ref="B90:Q90"/>
    <mergeCell ref="D65:Q65"/>
    <mergeCell ref="B9:F10"/>
    <mergeCell ref="G9:M10"/>
    <mergeCell ref="N9:Q10"/>
    <mergeCell ref="B11:Q11"/>
    <mergeCell ref="B12:Q18"/>
    <mergeCell ref="B19:Q19"/>
    <mergeCell ref="B32:Q32"/>
    <mergeCell ref="B33:Q44"/>
    <mergeCell ref="B45:Q46"/>
    <mergeCell ref="B47:Q62"/>
    <mergeCell ref="B63:Q64"/>
    <mergeCell ref="B8:F8"/>
    <mergeCell ref="G8:M8"/>
    <mergeCell ref="N8:Q8"/>
    <mergeCell ref="F2:L2"/>
    <mergeCell ref="F3:L3"/>
    <mergeCell ref="F4:L4"/>
    <mergeCell ref="F5:L5"/>
    <mergeCell ref="F6:L6"/>
    <mergeCell ref="F7:L7"/>
    <mergeCell ref="M2:M3"/>
    <mergeCell ref="N2:Q3"/>
    <mergeCell ref="M4:M5"/>
    <mergeCell ref="N4:Q5"/>
    <mergeCell ref="N6:Q7"/>
  </mergeCells>
  <hyperlinks>
    <hyperlink ref="C77" location="'1.6.1.3 DAQ Production'!A1" display="Follow links for detailed summary" xr:uid="{00000000-0004-0000-0300-000000000000}"/>
    <hyperlink ref="D77" location="'1.6.1.3 DAQ Production'!A1" display="'1.6.1.3 DAQ Production'!A1" xr:uid="{00000000-0004-0000-0300-000001000000}"/>
    <hyperlink ref="E77" location="'1.6.1.3 DAQ Production'!A1" display="'1.6.1.3 DAQ Production'!A1" xr:uid="{00000000-0004-0000-0300-000002000000}"/>
    <hyperlink ref="F77" location="'1.6.1.3 DAQ Production'!A1" display="'1.6.1.3 DAQ Production'!A1" xr:uid="{00000000-0004-0000-0300-000003000000}"/>
    <hyperlink ref="G77" location="'1.6.1.3 DAQ Production'!A1" display="'1.6.1.3 DAQ Production'!A1" xr:uid="{00000000-0004-0000-0300-000004000000}"/>
    <hyperlink ref="H77" location="'1.6.1.3 DAQ Production'!A1" display="'1.6.1.3 DAQ Production'!A1" xr:uid="{00000000-0004-0000-0300-000005000000}"/>
    <hyperlink ref="I77" location="'1.6.1.3 DAQ Production'!A1" display="'1.6.1.3 DAQ Production'!A1" xr:uid="{00000000-0004-0000-0300-000006000000}"/>
    <hyperlink ref="J77" location="'1.6.1.3 DAQ Production'!A1" display="'1.6.1.3 DAQ Production'!A1" xr:uid="{00000000-0004-0000-0300-000007000000}"/>
    <hyperlink ref="K77" location="'1.6.1.3 DAQ Production'!A1" display="'1.6.1.3 DAQ Production'!A1" xr:uid="{00000000-0004-0000-0300-000008000000}"/>
    <hyperlink ref="L77" location="'1.6.1.3 DAQ Production'!A1" display="'1.6.1.3 DAQ Production'!A1" xr:uid="{00000000-0004-0000-0300-000009000000}"/>
    <hyperlink ref="M77" location="'1.6.1.3 DAQ Production'!A1" display="'1.6.1.3 DAQ Production'!A1" xr:uid="{00000000-0004-0000-0300-00000A000000}"/>
    <hyperlink ref="N77" location="'1.6.1.3 DAQ Production'!A1" display="'1.6.1.3 DAQ Production'!A1" xr:uid="{00000000-0004-0000-0300-00000B000000}"/>
    <hyperlink ref="O77" location="'1.6.1.3 DAQ Production'!A1" display="'1.6.1.3 DAQ Production'!A1" xr:uid="{00000000-0004-0000-0300-00000C000000}"/>
    <hyperlink ref="P77" location="'1.6.1.3 DAQ Production'!A1" display="'1.6.1.3 DAQ Production'!A1" xr:uid="{00000000-0004-0000-0300-00000D000000}"/>
  </hyperlinks>
  <pageMargins left="0.75" right="0.75" top="1" bottom="1" header="0.5" footer="0.5"/>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45"/>
  <sheetViews>
    <sheetView topLeftCell="A8" workbookViewId="0">
      <selection activeCell="I9" sqref="I9"/>
    </sheetView>
  </sheetViews>
  <sheetFormatPr defaultColWidth="11.19921875" defaultRowHeight="15.6"/>
  <cols>
    <col min="3" max="3" width="28.8984375" customWidth="1"/>
    <col min="4" max="4" width="10.796875" style="1"/>
    <col min="5" max="5" width="15.296875" customWidth="1"/>
    <col min="8" max="8" width="13.69921875" customWidth="1"/>
    <col min="11" max="11" width="23" customWidth="1"/>
  </cols>
  <sheetData>
    <row r="1" spans="1:12">
      <c r="A1" s="141" t="s">
        <v>346</v>
      </c>
      <c r="B1" s="141"/>
      <c r="C1" s="144" t="s">
        <v>9</v>
      </c>
      <c r="D1" s="142"/>
      <c r="E1" s="141"/>
      <c r="F1" s="141"/>
      <c r="G1" s="141"/>
      <c r="H1" s="141"/>
      <c r="I1" s="143"/>
      <c r="K1" s="1"/>
      <c r="L1" s="1"/>
    </row>
    <row r="2" spans="1:12" ht="16.2" thickBot="1">
      <c r="A2" s="5"/>
      <c r="B2" s="5"/>
      <c r="C2" s="1"/>
      <c r="E2" s="5"/>
      <c r="F2" s="5"/>
      <c r="G2" s="5"/>
      <c r="H2" s="5"/>
      <c r="I2" s="12"/>
      <c r="K2" s="1"/>
      <c r="L2" s="1"/>
    </row>
    <row r="3" spans="1:12">
      <c r="A3" s="123" t="s">
        <v>272</v>
      </c>
      <c r="B3" s="166" t="s">
        <v>342</v>
      </c>
      <c r="C3" s="124" t="s">
        <v>0</v>
      </c>
      <c r="D3" s="124" t="s">
        <v>273</v>
      </c>
      <c r="E3" s="124" t="s">
        <v>343</v>
      </c>
      <c r="F3" s="125" t="s">
        <v>277</v>
      </c>
      <c r="G3" s="124" t="s">
        <v>20</v>
      </c>
      <c r="H3" s="124" t="s">
        <v>274</v>
      </c>
      <c r="I3" s="125" t="s">
        <v>279</v>
      </c>
    </row>
    <row r="4" spans="1:12" ht="21">
      <c r="A4" s="5"/>
      <c r="B4" s="5"/>
      <c r="C4" s="9"/>
      <c r="E4" s="5"/>
      <c r="F4" s="5"/>
      <c r="G4" s="5"/>
      <c r="H4" s="5"/>
      <c r="I4" s="12"/>
      <c r="K4" s="1"/>
      <c r="L4" s="1"/>
    </row>
    <row r="5" spans="1:12" ht="31.2">
      <c r="A5" s="5"/>
      <c r="B5" s="5"/>
      <c r="C5" s="4"/>
      <c r="E5" s="5"/>
      <c r="F5" s="493" t="s">
        <v>358</v>
      </c>
      <c r="G5" s="492">
        <v>0</v>
      </c>
      <c r="H5" s="5"/>
      <c r="I5" s="12"/>
      <c r="K5" s="1"/>
      <c r="L5" s="1"/>
    </row>
    <row r="6" spans="1:12">
      <c r="A6" s="5"/>
      <c r="B6" s="5"/>
      <c r="E6" s="5"/>
      <c r="F6" s="5"/>
      <c r="G6" s="5"/>
      <c r="H6" s="5"/>
      <c r="I6" s="12"/>
      <c r="K6" s="1"/>
      <c r="L6" s="1"/>
    </row>
    <row r="7" spans="1:12">
      <c r="A7" s="5"/>
      <c r="B7" s="5"/>
      <c r="C7" s="1"/>
      <c r="E7" s="5"/>
      <c r="F7" s="5"/>
      <c r="G7" s="6"/>
      <c r="H7" s="5"/>
      <c r="I7" s="12"/>
      <c r="K7" s="1"/>
      <c r="L7" s="1"/>
    </row>
    <row r="8" spans="1:12">
      <c r="A8" s="5"/>
      <c r="B8" s="5"/>
      <c r="C8" s="1"/>
      <c r="E8" s="5"/>
      <c r="F8" s="5"/>
      <c r="G8" s="6"/>
      <c r="H8" s="5"/>
      <c r="I8" s="12"/>
      <c r="K8" s="1"/>
      <c r="L8" s="1"/>
    </row>
    <row r="9" spans="1:12">
      <c r="A9" s="5"/>
      <c r="B9" s="5"/>
      <c r="C9" s="1"/>
      <c r="E9" s="5"/>
      <c r="F9" s="5"/>
      <c r="G9" s="5"/>
      <c r="H9" s="5"/>
      <c r="I9" s="12"/>
      <c r="K9" s="1"/>
      <c r="L9" s="1"/>
    </row>
    <row r="10" spans="1:12">
      <c r="A10" s="5"/>
      <c r="B10" s="5"/>
      <c r="C10" s="1"/>
      <c r="E10" s="5"/>
      <c r="F10" s="5"/>
      <c r="G10" s="5"/>
      <c r="H10" s="5"/>
      <c r="I10" s="12"/>
      <c r="K10" s="1"/>
      <c r="L10" s="1"/>
    </row>
    <row r="11" spans="1:12">
      <c r="A11" s="5"/>
      <c r="B11" s="5"/>
      <c r="C11" s="1"/>
      <c r="E11" s="5"/>
      <c r="F11" s="5"/>
      <c r="G11" s="6"/>
      <c r="H11" s="5"/>
      <c r="I11" s="12"/>
      <c r="K11" s="1"/>
      <c r="L11" s="1"/>
    </row>
    <row r="12" spans="1:12" ht="21.6" thickBot="1">
      <c r="A12" s="126" t="s">
        <v>280</v>
      </c>
      <c r="B12" s="126"/>
      <c r="C12" s="126"/>
      <c r="D12" s="126"/>
      <c r="E12" s="126"/>
      <c r="F12" s="126"/>
      <c r="G12" s="127"/>
      <c r="H12" s="5"/>
      <c r="I12" s="12"/>
      <c r="K12" s="1"/>
      <c r="L12" s="1"/>
    </row>
    <row r="13" spans="1:12" ht="16.2" thickBot="1">
      <c r="A13" s="128" t="s">
        <v>272</v>
      </c>
      <c r="B13" s="167" t="s">
        <v>342</v>
      </c>
      <c r="C13" s="129" t="s">
        <v>0</v>
      </c>
      <c r="D13" s="130" t="s">
        <v>281</v>
      </c>
      <c r="E13" s="131" t="s">
        <v>282</v>
      </c>
      <c r="F13" s="131" t="s">
        <v>283</v>
      </c>
      <c r="G13" s="132" t="s">
        <v>259</v>
      </c>
      <c r="H13" s="5"/>
      <c r="I13" s="12"/>
      <c r="K13" s="1"/>
      <c r="L13" s="1"/>
    </row>
    <row r="14" spans="1:12">
      <c r="A14" s="472" t="s">
        <v>346</v>
      </c>
      <c r="B14" s="474">
        <v>253600</v>
      </c>
      <c r="C14" s="468" t="s">
        <v>285</v>
      </c>
      <c r="D14" s="470" t="s">
        <v>291</v>
      </c>
      <c r="E14" s="172" t="s">
        <v>287</v>
      </c>
      <c r="F14" s="173"/>
      <c r="G14" s="466">
        <f>SUM(F14:F15)</f>
        <v>0</v>
      </c>
      <c r="H14" s="171" t="s">
        <v>344</v>
      </c>
      <c r="I14" s="12"/>
      <c r="K14" s="1"/>
      <c r="L14" s="1"/>
    </row>
    <row r="15" spans="1:12" ht="16.2" thickBot="1">
      <c r="A15" s="473"/>
      <c r="B15" s="475"/>
      <c r="C15" s="469"/>
      <c r="D15" s="471"/>
      <c r="E15" s="174" t="s">
        <v>288</v>
      </c>
      <c r="F15" s="175"/>
      <c r="G15" s="467"/>
      <c r="H15" s="5"/>
      <c r="I15" s="12"/>
      <c r="K15" s="1"/>
      <c r="L15" s="1"/>
    </row>
    <row r="16" spans="1:12">
      <c r="A16" s="472" t="s">
        <v>346</v>
      </c>
      <c r="B16" s="476">
        <v>253700</v>
      </c>
      <c r="C16" s="468" t="s">
        <v>286</v>
      </c>
      <c r="D16" s="470" t="s">
        <v>291</v>
      </c>
      <c r="E16" s="172" t="s">
        <v>287</v>
      </c>
      <c r="F16" s="173">
        <v>96</v>
      </c>
      <c r="G16" s="466">
        <f>SUM(F16:F17)</f>
        <v>192</v>
      </c>
      <c r="H16" s="171" t="s">
        <v>344</v>
      </c>
      <c r="I16" s="12"/>
      <c r="K16" s="1"/>
      <c r="L16" s="1"/>
    </row>
    <row r="17" spans="1:12" ht="16.2" thickBot="1">
      <c r="A17" s="473"/>
      <c r="B17" s="475"/>
      <c r="C17" s="469"/>
      <c r="D17" s="471"/>
      <c r="E17" s="174" t="s">
        <v>288</v>
      </c>
      <c r="F17" s="175">
        <v>96</v>
      </c>
      <c r="G17" s="467"/>
      <c r="H17" s="5"/>
      <c r="I17" s="12"/>
      <c r="K17" s="1"/>
      <c r="L17" s="1"/>
    </row>
    <row r="18" spans="1:12">
      <c r="A18" s="472" t="s">
        <v>346</v>
      </c>
      <c r="B18" s="474">
        <v>253800</v>
      </c>
      <c r="C18" s="468" t="s">
        <v>22</v>
      </c>
      <c r="D18" s="470" t="s">
        <v>291</v>
      </c>
      <c r="E18" s="172" t="s">
        <v>287</v>
      </c>
      <c r="F18" s="173">
        <v>96</v>
      </c>
      <c r="G18" s="466">
        <f>SUM(F18:F19)</f>
        <v>192</v>
      </c>
      <c r="H18" s="171" t="s">
        <v>344</v>
      </c>
      <c r="I18" s="12"/>
      <c r="K18" s="1"/>
      <c r="L18" s="1"/>
    </row>
    <row r="19" spans="1:12" ht="16.2" thickBot="1">
      <c r="A19" s="473"/>
      <c r="B19" s="475"/>
      <c r="C19" s="469"/>
      <c r="D19" s="471"/>
      <c r="E19" s="174" t="s">
        <v>288</v>
      </c>
      <c r="F19" s="175">
        <v>96</v>
      </c>
      <c r="G19" s="467"/>
      <c r="H19" s="5"/>
      <c r="I19" s="12"/>
      <c r="K19" s="1"/>
      <c r="L19" s="1"/>
    </row>
    <row r="20" spans="1:12">
      <c r="A20" s="472" t="s">
        <v>346</v>
      </c>
      <c r="B20" s="474">
        <v>253900</v>
      </c>
      <c r="C20" s="468" t="s">
        <v>289</v>
      </c>
      <c r="D20" s="470" t="s">
        <v>284</v>
      </c>
      <c r="E20" s="172" t="s">
        <v>287</v>
      </c>
      <c r="F20" s="173">
        <v>160</v>
      </c>
      <c r="G20" s="466">
        <f>SUM(F20:F21)</f>
        <v>320</v>
      </c>
      <c r="H20" s="171" t="s">
        <v>344</v>
      </c>
      <c r="I20" s="12"/>
      <c r="K20" s="1"/>
      <c r="L20" s="1"/>
    </row>
    <row r="21" spans="1:12" ht="16.2" thickBot="1">
      <c r="A21" s="473"/>
      <c r="B21" s="475"/>
      <c r="C21" s="469"/>
      <c r="D21" s="471"/>
      <c r="E21" s="174" t="s">
        <v>288</v>
      </c>
      <c r="F21" s="175">
        <v>160</v>
      </c>
      <c r="G21" s="467"/>
      <c r="H21" s="5"/>
      <c r="I21" s="12"/>
      <c r="K21" s="1"/>
      <c r="L21" s="1"/>
    </row>
    <row r="22" spans="1:12">
      <c r="A22" s="472" t="s">
        <v>346</v>
      </c>
      <c r="B22" s="474">
        <v>254000</v>
      </c>
      <c r="C22" s="468" t="s">
        <v>290</v>
      </c>
      <c r="D22" s="470" t="s">
        <v>284</v>
      </c>
      <c r="E22" s="172" t="s">
        <v>287</v>
      </c>
      <c r="F22" s="173">
        <v>120</v>
      </c>
      <c r="G22" s="466">
        <f>SUM(F22:F23)</f>
        <v>240</v>
      </c>
      <c r="H22" s="171" t="s">
        <v>344</v>
      </c>
      <c r="I22" s="12"/>
      <c r="K22" s="1"/>
      <c r="L22" s="1"/>
    </row>
    <row r="23" spans="1:12" ht="16.2" thickBot="1">
      <c r="A23" s="473"/>
      <c r="B23" s="475"/>
      <c r="C23" s="469"/>
      <c r="D23" s="471"/>
      <c r="E23" s="174" t="s">
        <v>288</v>
      </c>
      <c r="F23" s="175">
        <v>120</v>
      </c>
      <c r="G23" s="467"/>
      <c r="H23" s="5"/>
      <c r="I23" s="12"/>
      <c r="K23" s="1"/>
      <c r="L23" s="1"/>
    </row>
    <row r="24" spans="1:12" ht="16.2" thickBot="1">
      <c r="A24" s="137"/>
      <c r="B24" s="168"/>
      <c r="C24" s="138" t="s">
        <v>275</v>
      </c>
      <c r="D24" s="138"/>
      <c r="E24" s="138"/>
      <c r="F24" s="139">
        <f>0</f>
        <v>0</v>
      </c>
      <c r="G24" s="140">
        <f>0</f>
        <v>0</v>
      </c>
      <c r="H24" s="5" t="s">
        <v>345</v>
      </c>
      <c r="I24" s="12"/>
      <c r="K24" s="1"/>
      <c r="L24" s="1"/>
    </row>
    <row r="25" spans="1:12">
      <c r="A25" s="5"/>
      <c r="B25" s="5"/>
      <c r="C25" s="1"/>
      <c r="E25" s="5"/>
      <c r="F25" s="5"/>
      <c r="G25" s="6"/>
      <c r="H25" s="5"/>
      <c r="I25" s="12"/>
      <c r="K25" s="1"/>
      <c r="L25" s="1"/>
    </row>
    <row r="26" spans="1:12">
      <c r="A26" s="5"/>
      <c r="B26" s="5"/>
      <c r="C26" s="1"/>
      <c r="E26" s="5"/>
      <c r="F26" s="5"/>
      <c r="G26" s="6"/>
      <c r="H26" s="5"/>
      <c r="I26" s="12"/>
      <c r="K26" s="1"/>
      <c r="L26" s="1"/>
    </row>
    <row r="27" spans="1:12">
      <c r="A27" s="5"/>
      <c r="B27" s="5"/>
      <c r="C27" s="1"/>
      <c r="D27" s="2"/>
      <c r="E27" s="7"/>
      <c r="F27" s="8"/>
      <c r="G27" s="7"/>
      <c r="H27" s="7"/>
      <c r="I27" s="13"/>
      <c r="K27" s="1"/>
      <c r="L27" s="1"/>
    </row>
    <row r="28" spans="1:12">
      <c r="A28" s="5"/>
      <c r="B28" s="5"/>
      <c r="C28" s="1"/>
      <c r="E28" s="6"/>
      <c r="F28" s="5"/>
      <c r="G28" s="6"/>
      <c r="H28" s="6"/>
      <c r="I28" s="12"/>
      <c r="K28" s="1"/>
      <c r="L28" s="1"/>
    </row>
    <row r="29" spans="1:12">
      <c r="A29" s="5"/>
      <c r="B29" s="5"/>
      <c r="C29" s="1"/>
      <c r="E29" s="5"/>
      <c r="F29" s="5"/>
      <c r="G29" s="6"/>
      <c r="H29" s="5"/>
      <c r="I29" s="12"/>
      <c r="K29" s="1"/>
      <c r="L29" s="1"/>
    </row>
    <row r="30" spans="1:12">
      <c r="A30" s="5"/>
      <c r="B30" s="5"/>
      <c r="C30" s="1"/>
      <c r="E30" s="5"/>
      <c r="F30" s="5"/>
      <c r="G30" s="6"/>
      <c r="H30" s="5"/>
      <c r="I30" s="12"/>
      <c r="K30" s="1"/>
      <c r="L30" s="1"/>
    </row>
    <row r="31" spans="1:12">
      <c r="A31" s="5"/>
      <c r="B31" s="5"/>
      <c r="C31" s="1"/>
      <c r="E31" s="6"/>
      <c r="F31" s="5"/>
      <c r="G31" s="6"/>
      <c r="H31" s="6"/>
      <c r="I31" s="12"/>
      <c r="K31" s="1"/>
      <c r="L31" s="1"/>
    </row>
    <row r="32" spans="1:12">
      <c r="A32" s="5"/>
      <c r="B32" s="5"/>
      <c r="C32" s="1"/>
      <c r="E32" s="5"/>
      <c r="F32" s="5"/>
      <c r="G32" s="5"/>
      <c r="H32" s="5"/>
      <c r="I32" s="12"/>
      <c r="K32" s="1"/>
      <c r="L32" s="1"/>
    </row>
    <row r="33" spans="1:12">
      <c r="A33" s="5"/>
      <c r="B33" s="5"/>
      <c r="C33" s="1"/>
      <c r="E33" s="6"/>
      <c r="F33" s="5"/>
      <c r="G33" s="6"/>
      <c r="H33" s="6"/>
      <c r="I33" s="12"/>
      <c r="K33" s="3"/>
      <c r="L33" s="1"/>
    </row>
    <row r="34" spans="1:12">
      <c r="A34" s="5"/>
      <c r="B34" s="5"/>
      <c r="C34" s="1"/>
      <c r="E34" s="6"/>
      <c r="F34" s="5"/>
      <c r="G34" s="6"/>
      <c r="H34" s="6"/>
      <c r="I34" s="12"/>
      <c r="K34" s="3"/>
      <c r="L34" s="1"/>
    </row>
    <row r="35" spans="1:12">
      <c r="A35" s="5"/>
      <c r="B35" s="5"/>
      <c r="C35" s="1"/>
      <c r="E35" s="6"/>
      <c r="F35" s="5"/>
      <c r="G35" s="6"/>
      <c r="H35" s="6"/>
      <c r="I35" s="12"/>
      <c r="K35" s="1"/>
      <c r="L35" s="1"/>
    </row>
    <row r="36" spans="1:12">
      <c r="A36" s="5"/>
      <c r="B36" s="5"/>
      <c r="C36" s="1"/>
      <c r="E36" s="11"/>
      <c r="F36" s="5"/>
      <c r="G36" s="6"/>
      <c r="H36" s="5"/>
      <c r="I36" s="12"/>
      <c r="K36" s="1"/>
      <c r="L36" s="1"/>
    </row>
    <row r="37" spans="1:12">
      <c r="A37" s="5"/>
      <c r="B37" s="5"/>
      <c r="C37" s="1"/>
      <c r="E37" s="5"/>
      <c r="F37" s="5"/>
      <c r="G37" s="5"/>
      <c r="H37" s="5"/>
      <c r="I37" s="12"/>
      <c r="K37" s="1"/>
      <c r="L37" s="1"/>
    </row>
    <row r="38" spans="1:12">
      <c r="A38" s="5"/>
      <c r="B38" s="5"/>
      <c r="C38" s="1"/>
      <c r="E38" s="5"/>
      <c r="F38" s="5"/>
      <c r="G38" s="5"/>
      <c r="H38" s="5"/>
      <c r="I38" s="12"/>
      <c r="K38" s="1"/>
      <c r="L38" s="1"/>
    </row>
    <row r="39" spans="1:12">
      <c r="A39" s="5"/>
      <c r="B39" s="5"/>
      <c r="C39" s="1"/>
      <c r="E39" s="5"/>
      <c r="F39" s="5"/>
      <c r="G39" s="5"/>
      <c r="H39" s="5"/>
      <c r="I39" s="12"/>
      <c r="K39" s="1"/>
      <c r="L39" s="1"/>
    </row>
    <row r="40" spans="1:12">
      <c r="A40" s="5"/>
      <c r="B40" s="5"/>
      <c r="C40" s="1"/>
      <c r="E40" s="5"/>
      <c r="F40" s="5"/>
      <c r="G40" s="5"/>
      <c r="H40" s="5"/>
      <c r="I40" s="12"/>
      <c r="K40" s="1"/>
      <c r="L40" s="1"/>
    </row>
    <row r="41" spans="1:12">
      <c r="A41" s="5"/>
      <c r="B41" s="5"/>
      <c r="C41" s="1"/>
      <c r="E41" s="5"/>
      <c r="F41" s="5"/>
      <c r="G41" s="5"/>
      <c r="H41" s="5"/>
      <c r="I41" s="12"/>
      <c r="K41" s="1"/>
      <c r="L41" s="1"/>
    </row>
    <row r="42" spans="1:12">
      <c r="A42" s="5"/>
      <c r="B42" s="5"/>
      <c r="C42" s="1"/>
      <c r="E42" s="5"/>
      <c r="F42" s="5"/>
      <c r="G42" s="5"/>
      <c r="H42" s="5"/>
      <c r="I42" s="12"/>
      <c r="K42" s="1"/>
      <c r="L42" s="1"/>
    </row>
    <row r="43" spans="1:12">
      <c r="A43" s="5"/>
      <c r="B43" s="5"/>
      <c r="C43" s="1"/>
      <c r="E43" s="5"/>
      <c r="F43" s="5"/>
      <c r="G43" s="5"/>
      <c r="H43" s="5"/>
      <c r="I43" s="12"/>
      <c r="K43" s="1"/>
      <c r="L43" s="1"/>
    </row>
    <row r="44" spans="1:12">
      <c r="A44" s="5"/>
      <c r="B44" s="5"/>
      <c r="C44" s="1"/>
      <c r="E44" s="5"/>
      <c r="F44" s="5"/>
      <c r="G44" s="5"/>
      <c r="H44" s="5"/>
      <c r="I44" s="12"/>
      <c r="K44" s="1"/>
      <c r="L44" s="1"/>
    </row>
    <row r="45" spans="1:12">
      <c r="A45" s="5"/>
      <c r="B45" s="5"/>
      <c r="C45" s="1"/>
      <c r="E45" s="5"/>
      <c r="F45" s="5"/>
      <c r="G45" s="5"/>
      <c r="H45" s="5"/>
      <c r="I45" s="12"/>
      <c r="K45" s="1"/>
      <c r="L45" s="1"/>
    </row>
  </sheetData>
  <mergeCells count="25">
    <mergeCell ref="A14:A15"/>
    <mergeCell ref="C14:C15"/>
    <mergeCell ref="D14:D15"/>
    <mergeCell ref="A16:A17"/>
    <mergeCell ref="C16:C17"/>
    <mergeCell ref="D16:D17"/>
    <mergeCell ref="B14:B15"/>
    <mergeCell ref="B16:B17"/>
    <mergeCell ref="C22:C23"/>
    <mergeCell ref="D22:D23"/>
    <mergeCell ref="A18:A19"/>
    <mergeCell ref="C18:C19"/>
    <mergeCell ref="D18:D19"/>
    <mergeCell ref="A20:A21"/>
    <mergeCell ref="C20:C21"/>
    <mergeCell ref="D20:D21"/>
    <mergeCell ref="A22:A23"/>
    <mergeCell ref="B18:B19"/>
    <mergeCell ref="B20:B21"/>
    <mergeCell ref="B22:B23"/>
    <mergeCell ref="G14:G15"/>
    <mergeCell ref="G16:G17"/>
    <mergeCell ref="G18:G19"/>
    <mergeCell ref="G20:G21"/>
    <mergeCell ref="G22:G23"/>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46"/>
  <sheetViews>
    <sheetView topLeftCell="A16" workbookViewId="0">
      <selection activeCell="H5" sqref="H5"/>
    </sheetView>
  </sheetViews>
  <sheetFormatPr defaultColWidth="11.19921875" defaultRowHeight="15.6"/>
  <cols>
    <col min="2" max="2" width="14.5" customWidth="1"/>
    <col min="3" max="3" width="42.19921875" customWidth="1"/>
    <col min="4" max="4" width="10.796875" style="1"/>
    <col min="5" max="5" width="15.296875" customWidth="1"/>
    <col min="8" max="8" width="18.19921875" customWidth="1"/>
    <col min="11" max="11" width="23" customWidth="1"/>
  </cols>
  <sheetData>
    <row r="1" spans="1:18" ht="16.2" thickBot="1">
      <c r="A1" s="141" t="s">
        <v>348</v>
      </c>
      <c r="B1" s="144" t="s">
        <v>10</v>
      </c>
      <c r="C1" s="142"/>
      <c r="D1" s="142"/>
      <c r="E1" s="141"/>
      <c r="F1" s="141"/>
      <c r="G1" s="141"/>
      <c r="H1" s="141"/>
      <c r="I1" s="143"/>
      <c r="K1" s="1"/>
      <c r="L1" s="1"/>
    </row>
    <row r="2" spans="1:18">
      <c r="A2" s="123" t="s">
        <v>272</v>
      </c>
      <c r="B2" s="166" t="s">
        <v>342</v>
      </c>
      <c r="C2" s="124" t="s">
        <v>0</v>
      </c>
      <c r="D2" s="124" t="s">
        <v>273</v>
      </c>
      <c r="E2" s="124" t="s">
        <v>276</v>
      </c>
      <c r="F2" s="125" t="s">
        <v>277</v>
      </c>
      <c r="G2" s="124" t="s">
        <v>20</v>
      </c>
      <c r="H2" s="124" t="s">
        <v>274</v>
      </c>
      <c r="I2" s="125" t="s">
        <v>279</v>
      </c>
    </row>
    <row r="3" spans="1:18">
      <c r="A3" s="180" t="s">
        <v>348</v>
      </c>
      <c r="B3" s="181" t="s">
        <v>347</v>
      </c>
      <c r="C3" s="182" t="s">
        <v>12</v>
      </c>
      <c r="D3" s="182"/>
      <c r="E3" s="183"/>
      <c r="F3" s="183"/>
      <c r="G3" s="183"/>
      <c r="H3" s="180"/>
      <c r="I3" s="185"/>
      <c r="J3" s="14"/>
      <c r="K3" s="1"/>
      <c r="L3" s="1"/>
    </row>
    <row r="4" spans="1:18" ht="31.2">
      <c r="A4" s="180"/>
      <c r="B4" s="180"/>
      <c r="C4" s="182"/>
      <c r="D4" s="182" t="s">
        <v>13</v>
      </c>
      <c r="E4" s="180">
        <v>2107</v>
      </c>
      <c r="F4" s="180">
        <v>6</v>
      </c>
      <c r="G4" s="184">
        <f>E4*F4</f>
        <v>12642</v>
      </c>
      <c r="H4" s="186" t="s">
        <v>292</v>
      </c>
      <c r="I4" s="185"/>
      <c r="J4" s="177" t="s">
        <v>344</v>
      </c>
      <c r="K4" s="1"/>
      <c r="L4" s="1"/>
    </row>
    <row r="5" spans="1:18" s="165" customFormat="1" ht="46.8">
      <c r="A5" s="180"/>
      <c r="B5" s="180"/>
      <c r="C5" s="182"/>
      <c r="D5" s="182" t="s">
        <v>340</v>
      </c>
      <c r="E5" s="180">
        <v>8399</v>
      </c>
      <c r="F5" s="180">
        <v>1</v>
      </c>
      <c r="G5" s="184">
        <f>E5*F5</f>
        <v>8399</v>
      </c>
      <c r="H5" s="186" t="s">
        <v>341</v>
      </c>
      <c r="I5" s="185"/>
      <c r="J5" s="177" t="s">
        <v>344</v>
      </c>
      <c r="K5" s="1"/>
      <c r="L5" s="1"/>
      <c r="M5"/>
      <c r="N5"/>
      <c r="O5"/>
      <c r="P5"/>
      <c r="Q5"/>
      <c r="R5"/>
    </row>
    <row r="6" spans="1:18">
      <c r="A6" s="147"/>
      <c r="B6" s="147"/>
      <c r="C6" s="147"/>
      <c r="D6" s="146"/>
      <c r="E6" s="147"/>
      <c r="F6" s="147"/>
      <c r="G6" s="147"/>
      <c r="H6" s="147"/>
      <c r="I6" s="147"/>
    </row>
    <row r="7" spans="1:18">
      <c r="A7" s="148"/>
      <c r="B7" s="148"/>
      <c r="C7" s="178" t="s">
        <v>349</v>
      </c>
      <c r="D7" s="149"/>
      <c r="E7" s="148"/>
      <c r="F7" s="148"/>
      <c r="G7" s="179">
        <f>0</f>
        <v>0</v>
      </c>
      <c r="H7" s="148"/>
      <c r="I7" s="150"/>
      <c r="K7" s="1"/>
      <c r="L7" s="1"/>
    </row>
    <row r="11" spans="1:18" ht="21.6" thickBot="1">
      <c r="A11" s="126" t="s">
        <v>280</v>
      </c>
      <c r="B11" s="126"/>
      <c r="C11" s="126"/>
      <c r="D11" s="126"/>
      <c r="E11" s="126"/>
      <c r="F11" s="126"/>
      <c r="G11" s="127"/>
    </row>
    <row r="12" spans="1:18" ht="16.2" thickBot="1">
      <c r="A12" s="128" t="s">
        <v>272</v>
      </c>
      <c r="B12" s="167" t="s">
        <v>342</v>
      </c>
      <c r="C12" s="129" t="s">
        <v>0</v>
      </c>
      <c r="D12" s="130" t="s">
        <v>281</v>
      </c>
      <c r="E12" s="131" t="s">
        <v>282</v>
      </c>
      <c r="F12" s="131" t="s">
        <v>283</v>
      </c>
      <c r="G12" s="132" t="s">
        <v>259</v>
      </c>
      <c r="H12" s="5"/>
      <c r="I12" s="12"/>
      <c r="J12" s="14"/>
      <c r="K12" s="1"/>
      <c r="L12" s="1"/>
    </row>
    <row r="13" spans="1:18">
      <c r="A13" s="472" t="s">
        <v>348</v>
      </c>
      <c r="B13" s="474">
        <v>254100</v>
      </c>
      <c r="C13" s="468" t="s">
        <v>11</v>
      </c>
      <c r="D13" s="470" t="s">
        <v>291</v>
      </c>
      <c r="E13" s="172" t="s">
        <v>287</v>
      </c>
      <c r="F13" s="173">
        <v>16</v>
      </c>
      <c r="G13" s="466">
        <f>SUM(F13:F14)</f>
        <v>32</v>
      </c>
      <c r="H13" s="480" t="s">
        <v>344</v>
      </c>
      <c r="I13" s="12"/>
      <c r="J13" s="14"/>
      <c r="K13" s="1"/>
      <c r="L13" s="1"/>
    </row>
    <row r="14" spans="1:18" ht="16.2" thickBot="1">
      <c r="A14" s="473"/>
      <c r="B14" s="475"/>
      <c r="C14" s="469"/>
      <c r="D14" s="471"/>
      <c r="E14" s="174" t="s">
        <v>288</v>
      </c>
      <c r="F14" s="175">
        <v>16</v>
      </c>
      <c r="G14" s="467"/>
      <c r="H14" s="480"/>
      <c r="I14" s="12"/>
      <c r="J14" s="14"/>
      <c r="K14" s="1"/>
      <c r="L14" s="1"/>
    </row>
    <row r="15" spans="1:18">
      <c r="A15" s="481" t="s">
        <v>348</v>
      </c>
      <c r="B15" s="487">
        <v>254300</v>
      </c>
      <c r="C15" s="483" t="s">
        <v>350</v>
      </c>
      <c r="D15" s="485" t="s">
        <v>291</v>
      </c>
      <c r="E15" s="133" t="s">
        <v>287</v>
      </c>
      <c r="F15" s="134">
        <v>19</v>
      </c>
      <c r="G15" s="477">
        <f>SUM(F15:F16)</f>
        <v>29</v>
      </c>
      <c r="H15" s="5"/>
      <c r="I15" s="12"/>
      <c r="J15" s="14"/>
      <c r="K15" s="1"/>
      <c r="L15" s="1"/>
    </row>
    <row r="16" spans="1:18" ht="16.2" thickBot="1">
      <c r="A16" s="482"/>
      <c r="B16" s="488"/>
      <c r="C16" s="484"/>
      <c r="D16" s="486"/>
      <c r="E16" s="135" t="s">
        <v>288</v>
      </c>
      <c r="F16" s="136">
        <v>10</v>
      </c>
      <c r="G16" s="478"/>
      <c r="H16" s="5"/>
      <c r="I16" s="12"/>
      <c r="J16" s="14"/>
      <c r="K16" s="1"/>
      <c r="L16" s="1"/>
    </row>
    <row r="17" spans="1:12">
      <c r="A17" s="481" t="s">
        <v>348</v>
      </c>
      <c r="B17" s="487">
        <v>254500</v>
      </c>
      <c r="C17" s="483" t="s">
        <v>351</v>
      </c>
      <c r="D17" s="485" t="s">
        <v>291</v>
      </c>
      <c r="E17" s="133" t="s">
        <v>287</v>
      </c>
      <c r="F17" s="134">
        <v>134</v>
      </c>
      <c r="G17" s="477">
        <f>SUM(F17:F18)</f>
        <v>595</v>
      </c>
      <c r="H17" s="5"/>
      <c r="I17" s="12"/>
      <c r="J17" s="14"/>
      <c r="K17" s="1"/>
      <c r="L17" s="1"/>
    </row>
    <row r="18" spans="1:12" ht="16.2" thickBot="1">
      <c r="A18" s="482"/>
      <c r="B18" s="488"/>
      <c r="C18" s="484"/>
      <c r="D18" s="486"/>
      <c r="E18" s="135" t="s">
        <v>288</v>
      </c>
      <c r="F18" s="136">
        <v>461</v>
      </c>
      <c r="G18" s="478"/>
      <c r="H18" s="5"/>
      <c r="I18" s="12"/>
      <c r="J18" s="14"/>
      <c r="K18" s="1"/>
      <c r="L18" s="1"/>
    </row>
    <row r="19" spans="1:12">
      <c r="A19" s="481" t="s">
        <v>348</v>
      </c>
      <c r="B19" s="487">
        <v>254800</v>
      </c>
      <c r="C19" s="483" t="s">
        <v>352</v>
      </c>
      <c r="D19" s="485" t="s">
        <v>284</v>
      </c>
      <c r="E19" s="133" t="s">
        <v>287</v>
      </c>
      <c r="F19" s="134">
        <v>134</v>
      </c>
      <c r="G19" s="477">
        <f>SUM(F19:F20)</f>
        <v>334</v>
      </c>
      <c r="H19" s="5"/>
      <c r="I19" s="12"/>
      <c r="J19" s="14"/>
      <c r="K19" s="1"/>
      <c r="L19" s="1"/>
    </row>
    <row r="20" spans="1:12" ht="16.2" thickBot="1">
      <c r="A20" s="482"/>
      <c r="B20" s="488"/>
      <c r="C20" s="484"/>
      <c r="D20" s="486"/>
      <c r="E20" s="135" t="s">
        <v>288</v>
      </c>
      <c r="F20" s="136">
        <v>200</v>
      </c>
      <c r="G20" s="478"/>
      <c r="H20" s="5"/>
      <c r="I20" s="12"/>
      <c r="J20" s="14"/>
      <c r="K20" s="1"/>
      <c r="L20" s="1"/>
    </row>
    <row r="21" spans="1:12">
      <c r="A21" s="481" t="s">
        <v>348</v>
      </c>
      <c r="B21" s="487">
        <v>254700</v>
      </c>
      <c r="C21" s="483" t="s">
        <v>353</v>
      </c>
      <c r="D21" s="485" t="s">
        <v>284</v>
      </c>
      <c r="E21" s="133" t="s">
        <v>287</v>
      </c>
      <c r="F21" s="134">
        <v>134</v>
      </c>
      <c r="G21" s="477">
        <f>SUM(F21:F22)</f>
        <v>334</v>
      </c>
      <c r="H21" s="5"/>
      <c r="J21" s="14"/>
      <c r="K21" s="1"/>
      <c r="L21" s="1"/>
    </row>
    <row r="22" spans="1:12" ht="16.2" thickBot="1">
      <c r="A22" s="482"/>
      <c r="B22" s="488"/>
      <c r="C22" s="484"/>
      <c r="D22" s="486"/>
      <c r="E22" s="135" t="s">
        <v>288</v>
      </c>
      <c r="F22" s="136">
        <v>200</v>
      </c>
      <c r="G22" s="478"/>
      <c r="H22" s="5"/>
      <c r="J22" s="14"/>
      <c r="K22" s="1"/>
      <c r="L22" s="1"/>
    </row>
    <row r="23" spans="1:12">
      <c r="A23" s="481" t="s">
        <v>348</v>
      </c>
      <c r="B23" s="487">
        <v>254800</v>
      </c>
      <c r="C23" s="483" t="s">
        <v>354</v>
      </c>
      <c r="D23" s="485" t="s">
        <v>284</v>
      </c>
      <c r="E23" s="133" t="s">
        <v>287</v>
      </c>
      <c r="F23" s="134">
        <v>96</v>
      </c>
      <c r="G23" s="477">
        <f>SUM(F23:F25)</f>
        <v>808</v>
      </c>
      <c r="H23" s="5"/>
      <c r="I23" s="12"/>
      <c r="J23" s="14"/>
      <c r="K23" s="1"/>
      <c r="L23" s="1"/>
    </row>
    <row r="24" spans="1:12">
      <c r="A24" s="490"/>
      <c r="B24" s="489"/>
      <c r="C24" s="491"/>
      <c r="D24" s="491"/>
      <c r="E24" s="176" t="s">
        <v>288</v>
      </c>
      <c r="F24" s="188">
        <v>640</v>
      </c>
      <c r="G24" s="479"/>
      <c r="H24" s="5"/>
      <c r="I24" s="12"/>
      <c r="J24" s="14"/>
      <c r="K24" s="1"/>
      <c r="L24" s="1"/>
    </row>
    <row r="25" spans="1:12" ht="16.2" thickBot="1">
      <c r="A25" s="482"/>
      <c r="B25" s="488"/>
      <c r="C25" s="484"/>
      <c r="D25" s="486"/>
      <c r="E25" s="170" t="s">
        <v>356</v>
      </c>
      <c r="F25" s="187">
        <v>72</v>
      </c>
      <c r="G25" s="478"/>
      <c r="H25" s="5"/>
      <c r="I25" s="12"/>
      <c r="J25" s="14"/>
      <c r="K25" s="1"/>
      <c r="L25" s="1"/>
    </row>
    <row r="26" spans="1:12">
      <c r="A26" s="481" t="s">
        <v>348</v>
      </c>
      <c r="B26" s="487">
        <v>254900</v>
      </c>
      <c r="C26" s="483" t="s">
        <v>14</v>
      </c>
      <c r="D26" s="485" t="s">
        <v>284</v>
      </c>
      <c r="E26" s="133" t="s">
        <v>287</v>
      </c>
      <c r="F26" s="134">
        <v>96</v>
      </c>
      <c r="G26" s="477">
        <f>SUM(F26:F27)</f>
        <v>96</v>
      </c>
      <c r="H26" s="5"/>
      <c r="I26" s="12"/>
      <c r="J26" s="14"/>
      <c r="K26" s="1"/>
      <c r="L26" s="1"/>
    </row>
    <row r="27" spans="1:12" ht="16.2" thickBot="1">
      <c r="A27" s="482"/>
      <c r="B27" s="488"/>
      <c r="C27" s="484"/>
      <c r="D27" s="486"/>
      <c r="E27" s="135" t="s">
        <v>288</v>
      </c>
      <c r="F27" s="136">
        <v>0</v>
      </c>
      <c r="G27" s="478"/>
      <c r="H27" s="5"/>
      <c r="I27" s="12"/>
      <c r="J27" s="14"/>
      <c r="K27" s="1"/>
      <c r="L27" s="1"/>
    </row>
    <row r="28" spans="1:12">
      <c r="A28" s="481" t="s">
        <v>348</v>
      </c>
      <c r="B28" s="487">
        <v>255000</v>
      </c>
      <c r="C28" s="483" t="s">
        <v>355</v>
      </c>
      <c r="D28" s="485" t="s">
        <v>284</v>
      </c>
      <c r="E28" s="133" t="s">
        <v>287</v>
      </c>
      <c r="F28" s="134">
        <v>60</v>
      </c>
      <c r="G28" s="477">
        <f>SUM(F28:F29)</f>
        <v>120</v>
      </c>
      <c r="H28" s="5"/>
      <c r="I28" s="12"/>
      <c r="J28" s="14"/>
      <c r="K28" s="1"/>
      <c r="L28" s="1"/>
    </row>
    <row r="29" spans="1:12" ht="16.2" thickBot="1">
      <c r="A29" s="482"/>
      <c r="B29" s="488"/>
      <c r="C29" s="484"/>
      <c r="D29" s="486"/>
      <c r="E29" s="135" t="s">
        <v>288</v>
      </c>
      <c r="F29" s="136">
        <v>60</v>
      </c>
      <c r="G29" s="478"/>
      <c r="H29" s="5"/>
      <c r="I29" s="12"/>
      <c r="J29" s="14"/>
      <c r="K29" s="1"/>
      <c r="L29" s="1"/>
    </row>
    <row r="30" spans="1:12" ht="16.2" thickBot="1">
      <c r="A30" s="137"/>
      <c r="B30" s="168"/>
      <c r="C30" s="138" t="s">
        <v>275</v>
      </c>
      <c r="D30" s="138"/>
      <c r="E30" s="138"/>
      <c r="F30" s="139">
        <f>SUM(F15:F29)</f>
        <v>2316</v>
      </c>
      <c r="G30" s="140">
        <f>SUM(G15:G29)</f>
        <v>2316</v>
      </c>
      <c r="H30" s="5"/>
      <c r="I30" s="12"/>
      <c r="J30" s="14"/>
      <c r="K30" s="1"/>
      <c r="L30" s="1"/>
    </row>
    <row r="31" spans="1:12">
      <c r="A31" s="5"/>
      <c r="B31" s="5"/>
      <c r="C31" s="1"/>
      <c r="E31" s="5"/>
      <c r="F31" s="5"/>
      <c r="G31" s="6"/>
      <c r="H31" s="5"/>
      <c r="I31" s="12"/>
      <c r="J31" s="14"/>
      <c r="K31" s="1"/>
      <c r="L31" s="1"/>
    </row>
    <row r="32" spans="1:12">
      <c r="A32" s="5"/>
      <c r="B32" s="5"/>
      <c r="C32" s="1"/>
      <c r="E32" s="6"/>
      <c r="F32" s="5"/>
      <c r="G32" s="6"/>
      <c r="H32" s="6"/>
      <c r="I32" s="12"/>
      <c r="J32" s="14"/>
      <c r="K32" s="1"/>
      <c r="L32" s="1"/>
    </row>
    <row r="33" spans="1:12">
      <c r="A33" s="5"/>
      <c r="B33" s="5"/>
      <c r="C33" s="1"/>
      <c r="E33" s="5"/>
      <c r="F33" s="5"/>
      <c r="G33" s="5"/>
      <c r="H33" s="5"/>
      <c r="I33" s="12"/>
      <c r="J33" s="14"/>
      <c r="K33" s="1"/>
      <c r="L33" s="1"/>
    </row>
    <row r="34" spans="1:12">
      <c r="A34" s="5"/>
      <c r="B34" s="5"/>
      <c r="C34" s="1"/>
      <c r="E34" s="6"/>
      <c r="F34" s="5"/>
      <c r="G34" s="6"/>
      <c r="H34" s="6"/>
      <c r="I34" s="12"/>
      <c r="J34" s="14"/>
      <c r="K34" s="3"/>
      <c r="L34" s="1"/>
    </row>
    <row r="35" spans="1:12">
      <c r="A35" s="5"/>
      <c r="B35" s="5"/>
      <c r="C35" s="1"/>
      <c r="E35" s="6"/>
      <c r="F35" s="5"/>
      <c r="G35" s="6"/>
      <c r="H35" s="6"/>
      <c r="I35" s="12"/>
      <c r="J35" s="14"/>
      <c r="K35" s="3"/>
      <c r="L35" s="1"/>
    </row>
    <row r="36" spans="1:12">
      <c r="A36" s="5"/>
      <c r="B36" s="5"/>
      <c r="C36" s="1"/>
      <c r="E36" s="6"/>
      <c r="F36" s="5"/>
      <c r="G36" s="6"/>
      <c r="H36" s="6"/>
      <c r="I36" s="12"/>
      <c r="J36" s="14"/>
      <c r="K36" s="1"/>
      <c r="L36" s="1"/>
    </row>
    <row r="37" spans="1:12">
      <c r="A37" s="5"/>
      <c r="B37" s="5"/>
      <c r="C37" s="1"/>
      <c r="E37" s="11"/>
      <c r="F37" s="5"/>
      <c r="G37" s="6"/>
      <c r="H37" s="5"/>
      <c r="I37" s="12"/>
      <c r="J37" s="14"/>
      <c r="K37" s="1"/>
      <c r="L37" s="1"/>
    </row>
    <row r="38" spans="1:12">
      <c r="A38" s="5"/>
      <c r="B38" s="5"/>
      <c r="C38" s="1"/>
      <c r="E38" s="5"/>
      <c r="F38" s="5"/>
      <c r="G38" s="5"/>
      <c r="H38" s="5"/>
      <c r="I38" s="12"/>
      <c r="J38" s="14"/>
      <c r="K38" s="1"/>
      <c r="L38" s="1"/>
    </row>
    <row r="39" spans="1:12">
      <c r="A39" s="5"/>
      <c r="B39" s="5"/>
      <c r="C39" s="1"/>
      <c r="E39" s="5"/>
      <c r="F39" s="5"/>
      <c r="G39" s="5"/>
      <c r="H39" s="5"/>
      <c r="I39" s="12"/>
      <c r="J39" s="14"/>
      <c r="K39" s="1"/>
      <c r="L39" s="1"/>
    </row>
    <row r="40" spans="1:12">
      <c r="A40" s="5"/>
      <c r="B40" s="5"/>
      <c r="C40" s="1"/>
      <c r="E40" s="5"/>
      <c r="F40" s="5"/>
      <c r="G40" s="5"/>
      <c r="H40" s="5"/>
      <c r="I40" s="12"/>
      <c r="J40" s="14"/>
      <c r="K40" s="1"/>
      <c r="L40" s="1"/>
    </row>
    <row r="41" spans="1:12">
      <c r="A41" s="5"/>
      <c r="B41" s="5"/>
      <c r="C41" s="1"/>
      <c r="E41" s="5"/>
      <c r="F41" s="5"/>
      <c r="G41" s="5"/>
      <c r="H41" s="5"/>
      <c r="I41" s="12"/>
      <c r="J41" s="14"/>
      <c r="K41" s="1"/>
      <c r="L41" s="1"/>
    </row>
    <row r="42" spans="1:12">
      <c r="A42" s="5"/>
      <c r="B42" s="5"/>
      <c r="C42" s="1"/>
      <c r="E42" s="5"/>
      <c r="F42" s="5"/>
      <c r="G42" s="5"/>
      <c r="H42" s="5"/>
      <c r="I42" s="12"/>
      <c r="J42" s="14"/>
      <c r="K42" s="1"/>
      <c r="L42" s="1"/>
    </row>
    <row r="43" spans="1:12">
      <c r="A43" s="5"/>
      <c r="B43" s="5"/>
      <c r="C43" s="1"/>
      <c r="E43" s="5"/>
      <c r="F43" s="5"/>
      <c r="G43" s="5"/>
      <c r="H43" s="5"/>
      <c r="I43" s="12"/>
      <c r="J43" s="14"/>
      <c r="K43" s="1"/>
      <c r="L43" s="1"/>
    </row>
    <row r="44" spans="1:12">
      <c r="A44" s="5"/>
      <c r="B44" s="5"/>
      <c r="C44" s="1"/>
      <c r="E44" s="5"/>
      <c r="F44" s="5"/>
      <c r="G44" s="5"/>
      <c r="H44" s="5"/>
      <c r="I44" s="12"/>
      <c r="J44" s="14"/>
      <c r="K44" s="1"/>
      <c r="L44" s="1"/>
    </row>
    <row r="45" spans="1:12">
      <c r="A45" s="5"/>
      <c r="B45" s="5"/>
      <c r="C45" s="1"/>
      <c r="E45" s="5"/>
      <c r="F45" s="5"/>
      <c r="G45" s="5"/>
      <c r="H45" s="5"/>
      <c r="I45" s="12"/>
      <c r="J45" s="14"/>
      <c r="K45" s="1"/>
      <c r="L45" s="1"/>
    </row>
    <row r="46" spans="1:12">
      <c r="A46" s="5"/>
      <c r="B46" s="5"/>
      <c r="C46" s="1"/>
      <c r="E46" s="5"/>
      <c r="F46" s="5"/>
      <c r="G46" s="5"/>
      <c r="H46" s="5"/>
      <c r="I46" s="12"/>
      <c r="J46" s="14"/>
      <c r="K46" s="1"/>
      <c r="L46" s="1"/>
    </row>
  </sheetData>
  <mergeCells count="41">
    <mergeCell ref="A13:A14"/>
    <mergeCell ref="C13:C14"/>
    <mergeCell ref="D13:D14"/>
    <mergeCell ref="A15:A16"/>
    <mergeCell ref="C15:C16"/>
    <mergeCell ref="D15:D16"/>
    <mergeCell ref="D26:D27"/>
    <mergeCell ref="A21:A22"/>
    <mergeCell ref="C19:C20"/>
    <mergeCell ref="D21:D22"/>
    <mergeCell ref="A17:A18"/>
    <mergeCell ref="C17:C18"/>
    <mergeCell ref="D17:D18"/>
    <mergeCell ref="A19:A20"/>
    <mergeCell ref="C21:C22"/>
    <mergeCell ref="D19:D20"/>
    <mergeCell ref="A28:A29"/>
    <mergeCell ref="C28:C29"/>
    <mergeCell ref="D28:D29"/>
    <mergeCell ref="B13:B14"/>
    <mergeCell ref="B15:B16"/>
    <mergeCell ref="B17:B18"/>
    <mergeCell ref="B19:B20"/>
    <mergeCell ref="B21:B22"/>
    <mergeCell ref="B23:B25"/>
    <mergeCell ref="B26:B27"/>
    <mergeCell ref="B28:B29"/>
    <mergeCell ref="A23:A25"/>
    <mergeCell ref="C23:C25"/>
    <mergeCell ref="D23:D25"/>
    <mergeCell ref="A26:A27"/>
    <mergeCell ref="C26:C27"/>
    <mergeCell ref="G21:G22"/>
    <mergeCell ref="G23:G25"/>
    <mergeCell ref="G26:G27"/>
    <mergeCell ref="G28:G29"/>
    <mergeCell ref="H13:H14"/>
    <mergeCell ref="G13:G14"/>
    <mergeCell ref="G15:G16"/>
    <mergeCell ref="G17:G18"/>
    <mergeCell ref="G19:G20"/>
  </mergeCells>
  <hyperlinks>
    <hyperlink ref="H4" location="Quotes_1.6.1.2!A2" display="Vendor Quote" xr:uid="{01255732-6D54-6F4B-8FA9-5BCF97585C97}"/>
    <hyperlink ref="H5" location="Quotes_1.6.1.2!B30" display="ThunderCat Quote" xr:uid="{2003EBEA-9DF2-9B4D-81C9-DCD117610222}"/>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335E4D-0B1C-1D4C-9C30-DFBCCAE6FE4A}">
  <dimension ref="A1:BB47"/>
  <sheetViews>
    <sheetView tabSelected="1" zoomScale="60" zoomScaleNormal="60" workbookViewId="0">
      <selection activeCell="I42" sqref="I42"/>
    </sheetView>
  </sheetViews>
  <sheetFormatPr defaultColWidth="11.19921875" defaultRowHeight="15.6"/>
  <cols>
    <col min="1" max="1" width="11.8984375" customWidth="1"/>
    <col min="2" max="2" width="13.296875" style="169" customWidth="1"/>
    <col min="3" max="3" width="66.296875" customWidth="1"/>
    <col min="4" max="4" width="9.8984375" customWidth="1"/>
    <col min="5" max="5" width="25.5" customWidth="1"/>
    <col min="8" max="8" width="11.19921875" style="203" bestFit="1" customWidth="1"/>
    <col min="9" max="9" width="27.69921875" customWidth="1"/>
    <col min="10" max="10" width="34.69921875" customWidth="1"/>
    <col min="11" max="15" width="11.796875" bestFit="1" customWidth="1"/>
  </cols>
  <sheetData>
    <row r="1" spans="1:54" ht="16.2" thickBot="1">
      <c r="A1" s="152" t="s">
        <v>357</v>
      </c>
      <c r="B1" s="189"/>
      <c r="C1" s="153" t="s">
        <v>15</v>
      </c>
      <c r="D1" s="153"/>
      <c r="E1" s="154"/>
      <c r="F1" s="152"/>
      <c r="G1" s="152"/>
      <c r="H1" s="197"/>
      <c r="I1" s="152"/>
      <c r="K1" s="1"/>
      <c r="L1" s="1"/>
      <c r="M1" s="1"/>
      <c r="N1" s="1"/>
      <c r="O1" s="1"/>
    </row>
    <row r="2" spans="1:54">
      <c r="A2" s="123" t="s">
        <v>272</v>
      </c>
      <c r="B2" s="190" t="s">
        <v>342</v>
      </c>
      <c r="C2" s="124" t="s">
        <v>0</v>
      </c>
      <c r="D2" s="124" t="s">
        <v>283</v>
      </c>
      <c r="E2" s="151" t="s">
        <v>273</v>
      </c>
      <c r="F2" s="124" t="s">
        <v>276</v>
      </c>
      <c r="G2" s="125" t="s">
        <v>277</v>
      </c>
      <c r="H2" s="125" t="s">
        <v>20</v>
      </c>
      <c r="I2" s="124" t="s">
        <v>274</v>
      </c>
      <c r="J2" s="125" t="s">
        <v>279</v>
      </c>
      <c r="K2" s="125" t="s">
        <v>360</v>
      </c>
      <c r="L2" s="125" t="s">
        <v>361</v>
      </c>
      <c r="M2" s="125" t="s">
        <v>362</v>
      </c>
      <c r="N2" s="125" t="s">
        <v>356</v>
      </c>
      <c r="O2" s="125" t="s">
        <v>363</v>
      </c>
    </row>
    <row r="3" spans="1:54" s="147" customFormat="1" ht="16.2" thickBot="1">
      <c r="A3" s="214" t="s">
        <v>357</v>
      </c>
      <c r="B3" s="215">
        <v>255200</v>
      </c>
      <c r="C3" s="214" t="s">
        <v>298</v>
      </c>
      <c r="D3" s="214">
        <v>96</v>
      </c>
      <c r="E3" s="214"/>
      <c r="F3" s="214"/>
      <c r="G3" s="214"/>
      <c r="H3" s="216"/>
      <c r="I3" s="214"/>
      <c r="J3" s="214"/>
      <c r="K3" s="214">
        <v>64</v>
      </c>
      <c r="L3" s="214">
        <v>32</v>
      </c>
      <c r="M3" s="214"/>
      <c r="N3" s="214"/>
      <c r="O3" s="214"/>
      <c r="P3"/>
      <c r="Q3"/>
      <c r="R3"/>
      <c r="S3"/>
      <c r="T3"/>
      <c r="U3"/>
      <c r="V3"/>
      <c r="W3"/>
      <c r="X3"/>
      <c r="Y3"/>
      <c r="Z3"/>
      <c r="AA3"/>
      <c r="AB3"/>
      <c r="AC3"/>
      <c r="AD3"/>
      <c r="AE3"/>
      <c r="AF3"/>
      <c r="AG3"/>
      <c r="AH3"/>
      <c r="AI3"/>
      <c r="AJ3"/>
      <c r="AK3"/>
      <c r="AL3"/>
      <c r="AM3"/>
      <c r="AN3"/>
      <c r="AO3"/>
      <c r="AP3"/>
      <c r="AQ3"/>
      <c r="AR3"/>
      <c r="AS3"/>
      <c r="AT3"/>
      <c r="AU3"/>
      <c r="AV3"/>
      <c r="AW3"/>
      <c r="AX3"/>
      <c r="AY3"/>
      <c r="AZ3"/>
      <c r="BA3"/>
      <c r="BB3" s="210"/>
    </row>
    <row r="4" spans="1:54" s="147" customFormat="1">
      <c r="A4" s="220" t="s">
        <v>357</v>
      </c>
      <c r="B4" s="221">
        <v>255300</v>
      </c>
      <c r="C4" s="222" t="s">
        <v>299</v>
      </c>
      <c r="D4" s="222">
        <v>64</v>
      </c>
      <c r="E4" s="222"/>
      <c r="F4" s="222"/>
      <c r="G4" s="222"/>
      <c r="H4" s="252"/>
      <c r="I4" s="222"/>
      <c r="J4" s="222"/>
      <c r="K4" s="222">
        <v>64</v>
      </c>
      <c r="L4" s="222"/>
      <c r="M4" s="222"/>
      <c r="N4" s="222"/>
      <c r="O4" s="223"/>
      <c r="P4"/>
      <c r="Q4"/>
      <c r="R4"/>
      <c r="S4"/>
      <c r="T4"/>
      <c r="U4"/>
      <c r="V4"/>
      <c r="W4"/>
      <c r="X4"/>
      <c r="Y4"/>
      <c r="Z4"/>
      <c r="AA4"/>
      <c r="AB4"/>
      <c r="AC4"/>
      <c r="AD4"/>
      <c r="AE4"/>
      <c r="AF4"/>
      <c r="AG4"/>
      <c r="AH4"/>
      <c r="AI4"/>
      <c r="AJ4"/>
      <c r="AK4"/>
      <c r="AL4"/>
      <c r="AM4"/>
      <c r="AN4"/>
      <c r="AO4"/>
      <c r="AP4"/>
      <c r="AQ4"/>
      <c r="AR4"/>
      <c r="AS4"/>
      <c r="AT4"/>
      <c r="AU4"/>
      <c r="AV4"/>
      <c r="AW4"/>
      <c r="AX4"/>
      <c r="AY4"/>
      <c r="AZ4"/>
      <c r="BA4"/>
      <c r="BB4" s="210"/>
    </row>
    <row r="5" spans="1:54" s="147" customFormat="1">
      <c r="A5" s="224" t="s">
        <v>357</v>
      </c>
      <c r="B5" s="191">
        <v>255900</v>
      </c>
      <c r="C5" s="147" t="s">
        <v>300</v>
      </c>
      <c r="H5" s="204">
        <f>SUM(H6:H9)</f>
        <v>104682</v>
      </c>
      <c r="O5" s="253"/>
      <c r="P5"/>
      <c r="Q5"/>
      <c r="R5"/>
      <c r="S5"/>
      <c r="T5"/>
      <c r="U5"/>
      <c r="V5"/>
      <c r="W5"/>
      <c r="X5"/>
      <c r="Y5"/>
      <c r="Z5"/>
      <c r="AA5"/>
      <c r="AB5"/>
      <c r="AC5"/>
      <c r="AD5"/>
      <c r="AE5"/>
      <c r="AF5"/>
      <c r="AG5"/>
      <c r="AH5"/>
      <c r="AI5"/>
      <c r="AJ5"/>
      <c r="AK5"/>
      <c r="AL5"/>
      <c r="AM5"/>
      <c r="AN5"/>
      <c r="AO5"/>
      <c r="AP5"/>
      <c r="AQ5"/>
      <c r="AR5"/>
      <c r="AS5"/>
      <c r="AT5"/>
      <c r="AU5"/>
      <c r="AV5"/>
      <c r="AW5"/>
      <c r="AX5"/>
      <c r="AY5"/>
      <c r="AZ5"/>
      <c r="BA5"/>
      <c r="BB5" s="210"/>
    </row>
    <row r="6" spans="1:54" s="147" customFormat="1">
      <c r="A6" s="224"/>
      <c r="B6" s="176"/>
      <c r="C6" s="146"/>
      <c r="D6" s="146"/>
      <c r="E6" s="146" t="s">
        <v>7</v>
      </c>
      <c r="F6" s="145">
        <v>12000</v>
      </c>
      <c r="G6" s="145">
        <v>8</v>
      </c>
      <c r="H6" s="199">
        <f>F6*G6</f>
        <v>96000</v>
      </c>
      <c r="I6" s="146" t="s">
        <v>278</v>
      </c>
      <c r="K6" s="146"/>
      <c r="L6" s="146"/>
      <c r="M6" s="146"/>
      <c r="N6" s="146"/>
      <c r="O6" s="225"/>
      <c r="P6"/>
      <c r="Q6"/>
      <c r="R6"/>
      <c r="S6"/>
      <c r="T6"/>
      <c r="U6"/>
      <c r="V6"/>
      <c r="W6"/>
      <c r="X6"/>
      <c r="Y6"/>
      <c r="Z6"/>
      <c r="AA6"/>
      <c r="AB6"/>
      <c r="AC6"/>
      <c r="AD6"/>
      <c r="AE6"/>
      <c r="AF6"/>
      <c r="AG6"/>
      <c r="AH6"/>
      <c r="AI6"/>
      <c r="AJ6"/>
      <c r="AK6"/>
      <c r="AL6"/>
      <c r="AM6"/>
      <c r="AN6"/>
      <c r="AO6"/>
      <c r="AP6"/>
      <c r="AQ6"/>
      <c r="AR6"/>
      <c r="AS6"/>
      <c r="AT6"/>
      <c r="AU6"/>
      <c r="AV6"/>
      <c r="AW6"/>
      <c r="AX6"/>
      <c r="AY6"/>
      <c r="AZ6"/>
      <c r="BA6"/>
      <c r="BB6" s="210"/>
    </row>
    <row r="7" spans="1:54" s="147" customFormat="1">
      <c r="A7" s="224"/>
      <c r="B7" s="176"/>
      <c r="C7" s="146"/>
      <c r="D7" s="146"/>
      <c r="E7" s="146" t="s">
        <v>17</v>
      </c>
      <c r="F7" s="145">
        <v>1447</v>
      </c>
      <c r="G7" s="145">
        <v>6</v>
      </c>
      <c r="H7" s="199">
        <f>F7*G7</f>
        <v>8682</v>
      </c>
      <c r="I7" s="146" t="s">
        <v>278</v>
      </c>
      <c r="K7" s="146"/>
      <c r="L7" s="146"/>
      <c r="M7" s="146"/>
      <c r="N7" s="146"/>
      <c r="O7" s="225"/>
      <c r="P7"/>
      <c r="Q7"/>
      <c r="R7"/>
      <c r="S7"/>
      <c r="T7"/>
      <c r="U7"/>
      <c r="V7"/>
      <c r="W7"/>
      <c r="X7"/>
      <c r="Y7"/>
      <c r="Z7"/>
      <c r="AA7"/>
      <c r="AB7"/>
      <c r="AC7"/>
      <c r="AD7"/>
      <c r="AE7"/>
      <c r="AF7"/>
      <c r="AG7"/>
      <c r="AH7"/>
      <c r="AI7"/>
      <c r="AJ7"/>
      <c r="AK7"/>
      <c r="AL7"/>
      <c r="AM7"/>
      <c r="AN7"/>
      <c r="AO7"/>
      <c r="AP7"/>
      <c r="AQ7"/>
      <c r="AR7"/>
      <c r="AS7"/>
      <c r="AT7"/>
      <c r="AU7"/>
      <c r="AV7"/>
      <c r="AW7"/>
      <c r="AX7"/>
      <c r="AY7"/>
      <c r="AZ7"/>
      <c r="BA7"/>
      <c r="BB7" s="210"/>
    </row>
    <row r="8" spans="1:54" s="147" customFormat="1">
      <c r="A8" s="224"/>
      <c r="B8" s="176"/>
      <c r="C8" s="146"/>
      <c r="D8" s="146"/>
      <c r="E8" s="146" t="s">
        <v>18</v>
      </c>
      <c r="F8" s="155">
        <f>'DAQ JSEB-2 Board'!G82</f>
        <v>0</v>
      </c>
      <c r="G8" s="145">
        <v>6</v>
      </c>
      <c r="H8" s="199">
        <f>F8*G8</f>
        <v>0</v>
      </c>
      <c r="I8" s="156" t="s">
        <v>295</v>
      </c>
      <c r="K8" s="146"/>
      <c r="L8" s="146"/>
      <c r="M8" s="146"/>
      <c r="N8" s="146"/>
      <c r="O8" s="225"/>
      <c r="P8"/>
      <c r="Q8"/>
      <c r="R8"/>
      <c r="S8"/>
      <c r="T8"/>
      <c r="U8"/>
      <c r="V8"/>
      <c r="W8"/>
      <c r="X8"/>
      <c r="Y8"/>
      <c r="Z8"/>
      <c r="AA8"/>
      <c r="AB8"/>
      <c r="AC8"/>
      <c r="AD8"/>
      <c r="AE8"/>
      <c r="AF8"/>
      <c r="AG8"/>
      <c r="AH8"/>
      <c r="AI8"/>
      <c r="AJ8"/>
      <c r="AK8"/>
      <c r="AL8"/>
      <c r="AM8"/>
      <c r="AN8"/>
      <c r="AO8"/>
      <c r="AP8"/>
      <c r="AQ8"/>
      <c r="AR8"/>
      <c r="AS8"/>
      <c r="AT8"/>
      <c r="AU8"/>
      <c r="AV8"/>
      <c r="AW8"/>
      <c r="AX8"/>
      <c r="AY8"/>
      <c r="AZ8"/>
      <c r="BA8"/>
      <c r="BB8" s="210"/>
    </row>
    <row r="9" spans="1:54" s="147" customFormat="1" ht="16.2" thickBot="1">
      <c r="A9" s="226"/>
      <c r="B9" s="135"/>
      <c r="C9" s="227"/>
      <c r="D9" s="227"/>
      <c r="E9" s="227" t="s">
        <v>19</v>
      </c>
      <c r="F9" s="228">
        <v>1209</v>
      </c>
      <c r="G9" s="228">
        <v>0</v>
      </c>
      <c r="H9" s="229">
        <f>F9*G9</f>
        <v>0</v>
      </c>
      <c r="I9" s="227" t="s">
        <v>278</v>
      </c>
      <c r="J9" s="230" t="s">
        <v>325</v>
      </c>
      <c r="K9" s="227"/>
      <c r="L9" s="227"/>
      <c r="M9" s="227"/>
      <c r="N9" s="227"/>
      <c r="O9" s="231"/>
      <c r="P9"/>
      <c r="Q9"/>
      <c r="R9"/>
      <c r="S9"/>
      <c r="T9"/>
      <c r="U9"/>
      <c r="V9"/>
      <c r="W9"/>
      <c r="X9"/>
      <c r="Y9"/>
      <c r="Z9"/>
      <c r="AA9"/>
      <c r="AB9"/>
      <c r="AC9"/>
      <c r="AD9"/>
      <c r="AE9"/>
      <c r="AF9"/>
      <c r="AG9"/>
      <c r="AH9"/>
      <c r="AI9"/>
      <c r="AJ9"/>
      <c r="AK9"/>
      <c r="AL9"/>
      <c r="AM9"/>
      <c r="AN9"/>
      <c r="AO9"/>
      <c r="AP9"/>
      <c r="AQ9"/>
      <c r="AR9"/>
      <c r="AS9"/>
      <c r="AT9"/>
      <c r="AU9"/>
      <c r="AV9"/>
      <c r="AW9"/>
      <c r="AX9"/>
      <c r="AY9"/>
      <c r="AZ9"/>
      <c r="BA9"/>
      <c r="BB9" s="210"/>
    </row>
    <row r="10" spans="1:54" s="157" customFormat="1" ht="16.2" thickBot="1">
      <c r="A10" s="254" t="s">
        <v>357</v>
      </c>
      <c r="B10" s="255">
        <v>256000</v>
      </c>
      <c r="C10" s="254" t="s">
        <v>301</v>
      </c>
      <c r="D10" s="254">
        <v>1264</v>
      </c>
      <c r="E10" s="254"/>
      <c r="F10" s="254"/>
      <c r="G10" s="254"/>
      <c r="H10" s="256"/>
      <c r="I10" s="254"/>
      <c r="J10" s="254"/>
      <c r="K10" s="254">
        <v>64</v>
      </c>
      <c r="L10" s="254">
        <v>960</v>
      </c>
      <c r="M10" s="254">
        <v>240</v>
      </c>
      <c r="N10" s="254"/>
      <c r="O10" s="254"/>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s="211"/>
    </row>
    <row r="11" spans="1:54" s="147" customFormat="1">
      <c r="A11" s="220" t="s">
        <v>357</v>
      </c>
      <c r="B11" s="221">
        <v>256100</v>
      </c>
      <c r="C11" s="222" t="s">
        <v>302</v>
      </c>
      <c r="D11" s="222">
        <v>160</v>
      </c>
      <c r="E11" s="222"/>
      <c r="F11" s="222"/>
      <c r="G11" s="222"/>
      <c r="H11" s="252"/>
      <c r="I11" s="222"/>
      <c r="J11" s="222"/>
      <c r="K11" s="222">
        <v>80</v>
      </c>
      <c r="L11" s="222">
        <v>80</v>
      </c>
      <c r="M11" s="222"/>
      <c r="N11" s="222"/>
      <c r="O11" s="223"/>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s="210"/>
    </row>
    <row r="12" spans="1:54" s="147" customFormat="1">
      <c r="A12" s="224" t="s">
        <v>357</v>
      </c>
      <c r="B12" s="191">
        <v>256700</v>
      </c>
      <c r="C12" s="147" t="s">
        <v>303</v>
      </c>
      <c r="H12" s="204">
        <f>SUM(H13)</f>
        <v>64000</v>
      </c>
      <c r="O12" s="253"/>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s="210"/>
    </row>
    <row r="13" spans="1:54" s="147" customFormat="1" ht="16.2" thickBot="1">
      <c r="A13" s="226"/>
      <c r="B13" s="135"/>
      <c r="C13" s="227"/>
      <c r="D13" s="227"/>
      <c r="E13" s="227" t="s">
        <v>16</v>
      </c>
      <c r="F13" s="228">
        <v>8000</v>
      </c>
      <c r="G13" s="228">
        <v>8</v>
      </c>
      <c r="H13" s="229">
        <f>F13*G13</f>
        <v>64000</v>
      </c>
      <c r="I13" s="227" t="s">
        <v>297</v>
      </c>
      <c r="J13" s="230"/>
      <c r="K13" s="227"/>
      <c r="L13" s="227"/>
      <c r="M13" s="227"/>
      <c r="N13" s="227"/>
      <c r="O13" s="231"/>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s="210"/>
    </row>
    <row r="14" spans="1:54" s="157" customFormat="1">
      <c r="A14" s="217" t="s">
        <v>357</v>
      </c>
      <c r="B14" s="218">
        <v>256800</v>
      </c>
      <c r="C14" s="217" t="s">
        <v>304</v>
      </c>
      <c r="D14" s="217">
        <v>608</v>
      </c>
      <c r="E14" s="217"/>
      <c r="F14" s="217"/>
      <c r="G14" s="217"/>
      <c r="H14" s="219"/>
      <c r="I14" s="217"/>
      <c r="J14" s="217"/>
      <c r="K14" s="217">
        <v>32</v>
      </c>
      <c r="L14" s="217">
        <v>32</v>
      </c>
      <c r="M14" s="217">
        <v>512</v>
      </c>
      <c r="N14" s="217"/>
      <c r="O14" s="217">
        <v>32</v>
      </c>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s="211"/>
    </row>
    <row r="15" spans="1:54" s="147" customFormat="1" ht="16.2" thickBot="1">
      <c r="A15" s="214" t="s">
        <v>357</v>
      </c>
      <c r="B15" s="215">
        <v>256900</v>
      </c>
      <c r="C15" s="214" t="s">
        <v>305</v>
      </c>
      <c r="D15" s="214">
        <v>192</v>
      </c>
      <c r="E15" s="214"/>
      <c r="F15" s="214"/>
      <c r="G15" s="214"/>
      <c r="H15" s="216"/>
      <c r="I15" s="214"/>
      <c r="J15" s="214"/>
      <c r="K15" s="214">
        <v>96</v>
      </c>
      <c r="L15" s="214">
        <v>96</v>
      </c>
      <c r="M15" s="214"/>
      <c r="N15" s="214"/>
      <c r="O15" s="214"/>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s="210"/>
    </row>
    <row r="16" spans="1:54" s="157" customFormat="1">
      <c r="A16" s="232" t="s">
        <v>357</v>
      </c>
      <c r="B16" s="233">
        <v>257000</v>
      </c>
      <c r="C16" s="234" t="s">
        <v>306</v>
      </c>
      <c r="D16" s="234">
        <v>160</v>
      </c>
      <c r="E16" s="234"/>
      <c r="F16" s="234"/>
      <c r="G16" s="234"/>
      <c r="H16" s="235"/>
      <c r="I16" s="234"/>
      <c r="J16" s="234"/>
      <c r="K16" s="234">
        <v>80</v>
      </c>
      <c r="L16" s="234">
        <v>80</v>
      </c>
      <c r="M16" s="234"/>
      <c r="N16" s="234"/>
      <c r="O16" s="23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s="211"/>
    </row>
    <row r="17" spans="1:54" s="157" customFormat="1">
      <c r="A17" s="257" t="s">
        <v>357</v>
      </c>
      <c r="B17" s="192">
        <v>257600</v>
      </c>
      <c r="C17" s="157" t="s">
        <v>307</v>
      </c>
      <c r="H17" s="205">
        <f>H18</f>
        <v>41040</v>
      </c>
      <c r="O17" s="258"/>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s="211"/>
    </row>
    <row r="18" spans="1:54" s="157" customFormat="1" ht="16.2" thickBot="1">
      <c r="A18" s="237"/>
      <c r="B18" s="238"/>
      <c r="C18" s="239"/>
      <c r="D18" s="239"/>
      <c r="E18" s="240" t="s">
        <v>3</v>
      </c>
      <c r="F18" s="241">
        <v>2280</v>
      </c>
      <c r="G18" s="242">
        <v>18</v>
      </c>
      <c r="H18" s="243">
        <v>41040</v>
      </c>
      <c r="I18" s="244" t="s">
        <v>2</v>
      </c>
      <c r="J18" s="245"/>
      <c r="K18" s="239"/>
      <c r="L18" s="239"/>
      <c r="M18" s="239"/>
      <c r="N18" s="239"/>
      <c r="O18" s="246"/>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s="211"/>
    </row>
    <row r="19" spans="1:54" s="147" customFormat="1">
      <c r="A19" s="163" t="s">
        <v>357</v>
      </c>
      <c r="B19" s="194">
        <v>257700</v>
      </c>
      <c r="C19" s="163" t="s">
        <v>308</v>
      </c>
      <c r="D19" s="163">
        <v>40</v>
      </c>
      <c r="E19" s="163"/>
      <c r="F19" s="163"/>
      <c r="G19" s="163"/>
      <c r="H19" s="202"/>
      <c r="I19" s="163"/>
      <c r="J19" s="163"/>
      <c r="K19" s="163">
        <v>40</v>
      </c>
      <c r="L19" s="163"/>
      <c r="M19" s="163"/>
      <c r="N19" s="163"/>
      <c r="O19" s="163"/>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s="210"/>
    </row>
    <row r="20" spans="1:54" s="147" customFormat="1">
      <c r="A20" s="147" t="s">
        <v>357</v>
      </c>
      <c r="B20" s="191">
        <v>258500</v>
      </c>
      <c r="C20" s="147" t="s">
        <v>309</v>
      </c>
      <c r="D20" s="147">
        <v>40</v>
      </c>
      <c r="H20" s="198"/>
      <c r="K20" s="147">
        <v>40</v>
      </c>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s="210"/>
    </row>
    <row r="21" spans="1:54" s="147" customFormat="1">
      <c r="A21" s="147" t="s">
        <v>357</v>
      </c>
      <c r="B21" s="191">
        <v>258800</v>
      </c>
      <c r="C21" s="147" t="s">
        <v>310</v>
      </c>
      <c r="D21" s="147">
        <v>40</v>
      </c>
      <c r="H21" s="198"/>
      <c r="K21" s="147">
        <v>40</v>
      </c>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s="210"/>
    </row>
    <row r="22" spans="1:54" s="147" customFormat="1" ht="16.2" thickBot="1">
      <c r="A22" s="214" t="s">
        <v>357</v>
      </c>
      <c r="B22" s="215">
        <v>259600</v>
      </c>
      <c r="C22" s="214" t="s">
        <v>311</v>
      </c>
      <c r="D22" s="214">
        <v>40</v>
      </c>
      <c r="E22" s="214"/>
      <c r="F22" s="214"/>
      <c r="G22" s="214"/>
      <c r="H22" s="216"/>
      <c r="I22" s="214"/>
      <c r="J22" s="214"/>
      <c r="K22" s="214">
        <v>40</v>
      </c>
      <c r="L22" s="214"/>
      <c r="M22" s="214"/>
      <c r="N22" s="214"/>
      <c r="O22" s="214"/>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s="210"/>
    </row>
    <row r="23" spans="1:54" s="157" customFormat="1">
      <c r="A23" s="232" t="s">
        <v>357</v>
      </c>
      <c r="B23" s="233">
        <v>257800</v>
      </c>
      <c r="C23" s="234" t="s">
        <v>312</v>
      </c>
      <c r="D23" s="234">
        <v>160</v>
      </c>
      <c r="E23" s="234"/>
      <c r="F23" s="234"/>
      <c r="G23" s="234"/>
      <c r="H23" s="259"/>
      <c r="I23" s="234"/>
      <c r="J23" s="234"/>
      <c r="K23" s="234">
        <v>80</v>
      </c>
      <c r="L23" s="234">
        <v>80</v>
      </c>
      <c r="M23" s="234"/>
      <c r="N23" s="234"/>
      <c r="O23" s="236"/>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s="211"/>
    </row>
    <row r="24" spans="1:54" s="157" customFormat="1">
      <c r="A24" s="257" t="s">
        <v>357</v>
      </c>
      <c r="B24" s="192">
        <v>258400</v>
      </c>
      <c r="C24" s="157" t="s">
        <v>313</v>
      </c>
      <c r="H24" s="205">
        <f>H25</f>
        <v>98048</v>
      </c>
      <c r="O24" s="258"/>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s="211"/>
    </row>
    <row r="25" spans="1:54" s="157" customFormat="1" ht="16.2" thickBot="1">
      <c r="A25" s="237"/>
      <c r="B25" s="238"/>
      <c r="C25" s="239"/>
      <c r="D25" s="239"/>
      <c r="E25" s="239" t="s">
        <v>4</v>
      </c>
      <c r="F25" s="247">
        <v>3064</v>
      </c>
      <c r="G25" s="248">
        <v>32</v>
      </c>
      <c r="H25" s="249">
        <f>F25*G25</f>
        <v>98048</v>
      </c>
      <c r="I25" s="244" t="s">
        <v>2</v>
      </c>
      <c r="J25" s="245"/>
      <c r="K25" s="239"/>
      <c r="L25" s="239"/>
      <c r="M25" s="239"/>
      <c r="N25" s="239"/>
      <c r="O25" s="246"/>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s="211"/>
    </row>
    <row r="26" spans="1:54" s="147" customFormat="1">
      <c r="A26" s="220" t="s">
        <v>357</v>
      </c>
      <c r="B26" s="221">
        <v>258600</v>
      </c>
      <c r="C26" s="222" t="s">
        <v>314</v>
      </c>
      <c r="D26" s="222">
        <v>160</v>
      </c>
      <c r="E26" s="222"/>
      <c r="F26" s="222"/>
      <c r="G26" s="222"/>
      <c r="H26" s="252"/>
      <c r="I26" s="222"/>
      <c r="J26" s="222"/>
      <c r="K26" s="222">
        <v>80</v>
      </c>
      <c r="L26" s="222">
        <v>80</v>
      </c>
      <c r="M26" s="222"/>
      <c r="N26" s="222"/>
      <c r="O26" s="223"/>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s="210"/>
    </row>
    <row r="27" spans="1:54" s="147" customFormat="1">
      <c r="A27" s="224" t="s">
        <v>357</v>
      </c>
      <c r="B27" s="191">
        <v>258700</v>
      </c>
      <c r="C27" s="147" t="s">
        <v>315</v>
      </c>
      <c r="H27" s="204">
        <f>H28</f>
        <v>16856</v>
      </c>
      <c r="O27" s="253"/>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s="210"/>
    </row>
    <row r="28" spans="1:54" s="147" customFormat="1" ht="16.2" thickBot="1">
      <c r="A28" s="226"/>
      <c r="B28" s="135"/>
      <c r="C28" s="227"/>
      <c r="D28" s="227"/>
      <c r="E28" s="227" t="s">
        <v>21</v>
      </c>
      <c r="F28" s="228">
        <v>2107</v>
      </c>
      <c r="G28" s="228">
        <v>8</v>
      </c>
      <c r="H28" s="229">
        <f>F28*G28</f>
        <v>16856</v>
      </c>
      <c r="I28" s="250" t="s">
        <v>294</v>
      </c>
      <c r="J28" s="230"/>
      <c r="K28" s="227"/>
      <c r="L28" s="227"/>
      <c r="M28" s="227"/>
      <c r="N28" s="227"/>
      <c r="O28" s="231"/>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s="210"/>
    </row>
    <row r="29" spans="1:54" s="157" customFormat="1" ht="16.2" thickBot="1">
      <c r="A29" s="254" t="s">
        <v>357</v>
      </c>
      <c r="B29" s="255">
        <v>260500</v>
      </c>
      <c r="C29" s="254" t="s">
        <v>316</v>
      </c>
      <c r="D29" s="254">
        <v>640</v>
      </c>
      <c r="E29" s="254"/>
      <c r="F29" s="254"/>
      <c r="G29" s="254"/>
      <c r="H29" s="256"/>
      <c r="I29" s="254"/>
      <c r="J29" s="254"/>
      <c r="K29" s="254">
        <v>320</v>
      </c>
      <c r="L29" s="254">
        <v>320</v>
      </c>
      <c r="M29" s="254"/>
      <c r="N29" s="254"/>
      <c r="O29" s="254"/>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s="211"/>
    </row>
    <row r="30" spans="1:54" s="147" customFormat="1">
      <c r="A30" s="220" t="s">
        <v>357</v>
      </c>
      <c r="B30" s="221">
        <v>258900</v>
      </c>
      <c r="C30" s="222" t="s">
        <v>317</v>
      </c>
      <c r="D30" s="222">
        <v>80</v>
      </c>
      <c r="E30" s="222"/>
      <c r="F30" s="222"/>
      <c r="G30" s="222"/>
      <c r="H30" s="252"/>
      <c r="I30" s="222"/>
      <c r="J30" s="222"/>
      <c r="K30" s="222">
        <v>40</v>
      </c>
      <c r="L30" s="222">
        <v>40</v>
      </c>
      <c r="M30" s="222"/>
      <c r="N30" s="222"/>
      <c r="O30" s="223"/>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s="210"/>
    </row>
    <row r="31" spans="1:54" s="147" customFormat="1">
      <c r="A31" s="224" t="s">
        <v>357</v>
      </c>
      <c r="B31" s="191">
        <v>259500</v>
      </c>
      <c r="C31" s="147" t="s">
        <v>318</v>
      </c>
      <c r="H31" s="204">
        <f>H32</f>
        <v>223540</v>
      </c>
      <c r="O31" s="253"/>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s="210"/>
    </row>
    <row r="32" spans="1:54" s="147" customFormat="1" ht="16.2" thickBot="1">
      <c r="A32" s="226"/>
      <c r="B32" s="135"/>
      <c r="C32" s="227"/>
      <c r="D32" s="227"/>
      <c r="E32" s="227" t="s">
        <v>1</v>
      </c>
      <c r="F32" s="251">
        <v>44708</v>
      </c>
      <c r="G32" s="228">
        <v>5</v>
      </c>
      <c r="H32" s="229">
        <f>F32*G32</f>
        <v>223540</v>
      </c>
      <c r="I32" s="250" t="s">
        <v>270</v>
      </c>
      <c r="J32" s="230" t="s">
        <v>338</v>
      </c>
      <c r="K32" s="227"/>
      <c r="L32" s="227"/>
      <c r="M32" s="227"/>
      <c r="N32" s="227"/>
      <c r="O32" s="231"/>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s="210"/>
    </row>
    <row r="33" spans="1:54" s="157" customFormat="1">
      <c r="A33" s="217" t="s">
        <v>357</v>
      </c>
      <c r="B33" s="218">
        <v>259700</v>
      </c>
      <c r="C33" s="217" t="s">
        <v>319</v>
      </c>
      <c r="D33" s="217">
        <v>192</v>
      </c>
      <c r="E33" s="217"/>
      <c r="F33" s="217"/>
      <c r="G33" s="217"/>
      <c r="H33" s="219"/>
      <c r="I33" s="217"/>
      <c r="J33" s="217"/>
      <c r="K33" s="217">
        <v>96</v>
      </c>
      <c r="L33" s="217">
        <v>96</v>
      </c>
      <c r="M33" s="217"/>
      <c r="N33" s="217"/>
      <c r="O33" s="217"/>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s="211"/>
    </row>
    <row r="34" spans="1:54" s="157" customFormat="1">
      <c r="A34" s="157" t="s">
        <v>357</v>
      </c>
      <c r="B34" s="192">
        <v>260300</v>
      </c>
      <c r="C34" s="157" t="s">
        <v>320</v>
      </c>
      <c r="H34" s="205">
        <f>SUM(H35:H41)</f>
        <v>86151</v>
      </c>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s="211"/>
    </row>
    <row r="35" spans="1:54" s="157" customFormat="1">
      <c r="B35" s="193"/>
      <c r="C35" s="159"/>
      <c r="D35" s="159"/>
      <c r="E35" s="159" t="s">
        <v>5</v>
      </c>
      <c r="F35" s="161">
        <v>27983</v>
      </c>
      <c r="G35" s="158">
        <v>1</v>
      </c>
      <c r="H35" s="201">
        <f t="shared" ref="H35:H40" si="0">F35*G35</f>
        <v>27983</v>
      </c>
      <c r="I35" s="160" t="s">
        <v>328</v>
      </c>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s="211"/>
    </row>
    <row r="36" spans="1:54" s="157" customFormat="1">
      <c r="B36" s="193"/>
      <c r="C36" s="159"/>
      <c r="D36" s="159"/>
      <c r="E36" s="159" t="s">
        <v>329</v>
      </c>
      <c r="F36" s="161">
        <v>300</v>
      </c>
      <c r="G36" s="158">
        <v>34</v>
      </c>
      <c r="H36" s="201">
        <f t="shared" si="0"/>
        <v>10200</v>
      </c>
      <c r="I36" s="160" t="s">
        <v>330</v>
      </c>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s="211"/>
    </row>
    <row r="37" spans="1:54" s="157" customFormat="1">
      <c r="B37" s="193"/>
      <c r="C37" s="159"/>
      <c r="D37" s="159"/>
      <c r="E37" s="159" t="s">
        <v>331</v>
      </c>
      <c r="F37" s="161">
        <v>900</v>
      </c>
      <c r="G37" s="158">
        <v>4</v>
      </c>
      <c r="H37" s="201">
        <f t="shared" si="0"/>
        <v>3600</v>
      </c>
      <c r="I37" s="160" t="s">
        <v>333</v>
      </c>
      <c r="J37" s="196" t="s">
        <v>365</v>
      </c>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s="211"/>
    </row>
    <row r="38" spans="1:54" s="157" customFormat="1">
      <c r="B38" s="193"/>
      <c r="C38" s="159"/>
      <c r="D38" s="159"/>
      <c r="E38" s="159" t="s">
        <v>332</v>
      </c>
      <c r="F38" s="161">
        <v>1595</v>
      </c>
      <c r="G38" s="158">
        <v>2</v>
      </c>
      <c r="H38" s="201">
        <f t="shared" si="0"/>
        <v>3190</v>
      </c>
      <c r="I38" s="160" t="s">
        <v>334</v>
      </c>
      <c r="J38" s="157" t="s">
        <v>339</v>
      </c>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s="211"/>
    </row>
    <row r="39" spans="1:54" s="157" customFormat="1">
      <c r="B39" s="193"/>
      <c r="C39" s="159"/>
      <c r="D39" s="159"/>
      <c r="E39" s="159" t="s">
        <v>335</v>
      </c>
      <c r="F39" s="161">
        <v>8399</v>
      </c>
      <c r="G39" s="158">
        <v>2</v>
      </c>
      <c r="H39" s="201">
        <f t="shared" si="0"/>
        <v>16798</v>
      </c>
      <c r="I39" s="160" t="s">
        <v>336</v>
      </c>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s="211"/>
    </row>
    <row r="40" spans="1:54" s="157" customFormat="1">
      <c r="B40" s="193"/>
      <c r="C40" s="159"/>
      <c r="D40" s="159"/>
      <c r="E40" s="159" t="s">
        <v>6</v>
      </c>
      <c r="F40" s="161">
        <v>994</v>
      </c>
      <c r="G40" s="158">
        <v>2</v>
      </c>
      <c r="H40" s="201">
        <f t="shared" si="0"/>
        <v>1988</v>
      </c>
      <c r="I40" s="160" t="s">
        <v>337</v>
      </c>
      <c r="J40" s="159"/>
      <c r="K40" s="159"/>
      <c r="L40" s="159"/>
      <c r="M40" s="159"/>
      <c r="N40" s="159"/>
      <c r="O40" s="159"/>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s="211"/>
    </row>
    <row r="41" spans="1:54" s="157" customFormat="1">
      <c r="B41" s="193"/>
      <c r="C41" s="159"/>
      <c r="D41" s="159"/>
      <c r="E41" s="159" t="s">
        <v>23</v>
      </c>
      <c r="F41" s="162">
        <v>2799</v>
      </c>
      <c r="G41" s="158">
        <v>8</v>
      </c>
      <c r="H41" s="201">
        <f t="shared" ref="H41" si="1">F41*G41</f>
        <v>22392</v>
      </c>
      <c r="I41" s="160" t="s">
        <v>296</v>
      </c>
      <c r="K41" s="159"/>
      <c r="L41" s="159"/>
      <c r="M41" s="159"/>
      <c r="N41" s="159"/>
      <c r="O41" s="159"/>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s="211"/>
    </row>
    <row r="42" spans="1:54" s="147" customFormat="1">
      <c r="A42" s="147" t="s">
        <v>357</v>
      </c>
      <c r="B42" s="191">
        <v>260400</v>
      </c>
      <c r="C42" s="147" t="s">
        <v>321</v>
      </c>
      <c r="D42" s="147">
        <v>188</v>
      </c>
      <c r="H42" s="198"/>
      <c r="K42" s="147">
        <v>88</v>
      </c>
      <c r="L42" s="147">
        <v>56</v>
      </c>
      <c r="M42" s="147">
        <v>44</v>
      </c>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s="210"/>
    </row>
    <row r="43" spans="1:54" s="157" customFormat="1">
      <c r="A43" s="157" t="s">
        <v>357</v>
      </c>
      <c r="B43" s="192">
        <v>260600</v>
      </c>
      <c r="C43" s="157" t="s">
        <v>322</v>
      </c>
      <c r="D43" s="157">
        <v>3520</v>
      </c>
      <c r="H43" s="200"/>
      <c r="K43" s="157">
        <v>880</v>
      </c>
      <c r="L43" s="157">
        <v>880</v>
      </c>
      <c r="M43" s="157">
        <v>1760</v>
      </c>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s="211"/>
    </row>
    <row r="44" spans="1:54" s="163" customFormat="1">
      <c r="A44" s="147" t="s">
        <v>357</v>
      </c>
      <c r="B44" s="191">
        <v>260700</v>
      </c>
      <c r="C44" s="147" t="s">
        <v>323</v>
      </c>
      <c r="D44" s="147">
        <v>320</v>
      </c>
      <c r="E44" s="147"/>
      <c r="F44" s="147"/>
      <c r="G44" s="147"/>
      <c r="H44" s="198"/>
      <c r="I44" s="147"/>
      <c r="J44" s="147"/>
      <c r="K44" s="147">
        <v>240</v>
      </c>
      <c r="L44" s="147">
        <v>80</v>
      </c>
      <c r="M44" s="147"/>
      <c r="N44" s="147"/>
      <c r="O44" s="147"/>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s="212"/>
    </row>
    <row r="45" spans="1:54" s="157" customFormat="1">
      <c r="A45" s="157" t="s">
        <v>357</v>
      </c>
      <c r="B45" s="192">
        <v>260800</v>
      </c>
      <c r="C45" s="157" t="s">
        <v>324</v>
      </c>
      <c r="H45" s="200"/>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s="211"/>
    </row>
    <row r="47" spans="1:54" s="164" customFormat="1" ht="31.2">
      <c r="B47" s="195"/>
      <c r="C47" s="209" t="s">
        <v>359</v>
      </c>
      <c r="D47" s="207">
        <f>SUM(D3:D45)</f>
        <v>7964</v>
      </c>
      <c r="G47" s="208" t="s">
        <v>358</v>
      </c>
      <c r="H47" s="206">
        <f>SUM(H34+H31+H27+H24+H17+H12+H5)</f>
        <v>634317</v>
      </c>
      <c r="J47" s="209" t="s">
        <v>364</v>
      </c>
      <c r="K47" s="207">
        <f>SUM(K3:O45)</f>
        <v>7964</v>
      </c>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s="213"/>
    </row>
  </sheetData>
  <hyperlinks>
    <hyperlink ref="I8" location="'DAQ JSEB-2 Board'!A1" display="see breakdown" xr:uid="{89D363C5-BFC8-3841-89D5-D5282FC3A2A9}"/>
    <hyperlink ref="I18" location="Quotes_1.6.1.3!N4" display="Aberdeen quote" xr:uid="{DFDD06A9-7095-1A4E-9685-638D75D2229D}"/>
    <hyperlink ref="I25" location="Quotes_1.6.1.3!N4" display="Aberdeen quote" xr:uid="{A8C1096C-EFF9-894E-A23E-83E1E2E454AE}"/>
    <hyperlink ref="I28" location="Quotes_1.6.1.3!B5" display="vendor quote" xr:uid="{6B79A2EA-2A08-3B45-8ED0-C8084DE84766}"/>
    <hyperlink ref="I32" location="Quotes_1.6.1.3!B40" display="RAID-INC quote" xr:uid="{623C5EDD-B7D9-A54A-AEB1-7182D7B4ADE0}"/>
    <hyperlink ref="I35" location="Quotes_1.6.1.3!B80" display="Sum MGT quote " xr:uid="{AD8A2E95-B01F-6B47-917C-8C527F615C0A}"/>
    <hyperlink ref="I40" location="Quotes_1.6.1.3!M40" display="Cisco Switch Quote" xr:uid="{5790D80E-FE93-8C4A-AAB3-47DB652799BA}"/>
    <hyperlink ref="I41" location="Quotes_1.6.1.3!B155" display="Quotes_1.6.1.3!B155" xr:uid="{24082AD5-57A0-CE4A-B9EC-E943E7DC66BF}"/>
    <hyperlink ref="I36" location="Quotes_1.6.1.3!B80" display="Sum MGT quote " xr:uid="{A02D64FD-96EF-074E-A301-B3DD4380B713}"/>
    <hyperlink ref="I37" location="Quotes_1.6.1.3!B80" display="Sum MGT quote " xr:uid="{9AB3B3E0-CDA3-1C42-95A9-8D1C8DF348FC}"/>
    <hyperlink ref="I38" location="Quotes_1.6.1.3!B80" display="Sum MGT quote " xr:uid="{A74ED793-180A-F34D-B6F2-3ED958D0DA67}"/>
    <hyperlink ref="I39" location="Quotes_1.6.1.3!B80" display="Sum MGT quote " xr:uid="{BBF75CA7-5FAD-0942-9712-A329F1D7C78A}"/>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8A9624-E226-7E4B-80BC-0BD782F0D2B2}">
  <dimension ref="A1"/>
  <sheetViews>
    <sheetView topLeftCell="A31" workbookViewId="0">
      <selection activeCell="B30" sqref="B30"/>
    </sheetView>
  </sheetViews>
  <sheetFormatPr defaultColWidth="11.19921875" defaultRowHeight="15.6"/>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E4F4AC-FA23-AA44-B3E0-FE45539CA9AD}">
  <dimension ref="A1:C146"/>
  <sheetViews>
    <sheetView topLeftCell="B40" workbookViewId="0">
      <selection activeCell="M40" sqref="M40"/>
    </sheetView>
  </sheetViews>
  <sheetFormatPr defaultColWidth="11.19921875" defaultRowHeight="15.6"/>
  <sheetData>
    <row r="1" spans="1:1">
      <c r="A1" t="s">
        <v>293</v>
      </c>
    </row>
    <row r="39" spans="3:3">
      <c r="C39" t="s">
        <v>326</v>
      </c>
    </row>
    <row r="146" spans="2:2">
      <c r="B146" t="s">
        <v>327</v>
      </c>
    </row>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76"/>
  <sheetViews>
    <sheetView workbookViewId="0"/>
  </sheetViews>
  <sheetFormatPr defaultColWidth="11.19921875" defaultRowHeight="15.6"/>
  <sheetData>
    <row r="1" spans="1:8">
      <c r="A1" s="106" t="s">
        <v>268</v>
      </c>
      <c r="B1" s="106"/>
      <c r="C1" s="106"/>
      <c r="D1" s="106"/>
      <c r="E1" s="106"/>
      <c r="F1" s="107"/>
      <c r="G1" s="108"/>
    </row>
    <row r="2" spans="1:8">
      <c r="A2" s="106" t="s">
        <v>86</v>
      </c>
      <c r="B2" s="106"/>
      <c r="C2" s="106"/>
      <c r="D2" s="106"/>
      <c r="E2" s="109"/>
      <c r="F2" s="107"/>
      <c r="G2" s="108"/>
    </row>
    <row r="3" spans="1:8">
      <c r="A3" s="110" t="s">
        <v>87</v>
      </c>
      <c r="B3" s="110" t="s">
        <v>88</v>
      </c>
      <c r="C3" s="110" t="s">
        <v>89</v>
      </c>
      <c r="D3" s="111" t="s">
        <v>90</v>
      </c>
      <c r="E3" s="111" t="s">
        <v>91</v>
      </c>
      <c r="F3" s="112" t="s">
        <v>92</v>
      </c>
      <c r="G3" s="112" t="s">
        <v>93</v>
      </c>
      <c r="H3" s="113" t="s">
        <v>94</v>
      </c>
    </row>
    <row r="4" spans="1:8">
      <c r="A4" s="110"/>
      <c r="B4" s="110"/>
      <c r="C4" s="110"/>
      <c r="D4" s="111"/>
      <c r="E4" s="111"/>
      <c r="F4" s="112" t="s">
        <v>95</v>
      </c>
      <c r="G4" s="112" t="s">
        <v>95</v>
      </c>
      <c r="H4" s="113"/>
    </row>
    <row r="5" spans="1:8">
      <c r="A5" s="106" t="s">
        <v>96</v>
      </c>
      <c r="B5" s="106" t="s">
        <v>97</v>
      </c>
      <c r="C5" s="106" t="s">
        <v>98</v>
      </c>
      <c r="D5" s="106">
        <v>1</v>
      </c>
      <c r="E5" s="106" t="s">
        <v>97</v>
      </c>
      <c r="F5" s="108">
        <v>58.61</v>
      </c>
      <c r="G5" s="108">
        <f t="shared" ref="G5:G10" si="0">D5*F5</f>
        <v>58.61</v>
      </c>
      <c r="H5" s="114"/>
    </row>
    <row r="6" spans="1:8">
      <c r="A6" s="106" t="s">
        <v>99</v>
      </c>
      <c r="B6" s="106" t="s">
        <v>97</v>
      </c>
      <c r="C6" s="106" t="s">
        <v>98</v>
      </c>
      <c r="D6" s="106">
        <v>1</v>
      </c>
      <c r="E6" s="106" t="s">
        <v>97</v>
      </c>
      <c r="F6" s="108">
        <v>0</v>
      </c>
      <c r="G6" s="108">
        <f t="shared" si="0"/>
        <v>0</v>
      </c>
      <c r="H6" s="114"/>
    </row>
    <row r="7" spans="1:8">
      <c r="A7" s="106" t="s">
        <v>100</v>
      </c>
      <c r="B7" s="106" t="s">
        <v>97</v>
      </c>
      <c r="C7" s="106" t="s">
        <v>98</v>
      </c>
      <c r="D7" s="106">
        <v>1</v>
      </c>
      <c r="E7" s="106" t="s">
        <v>97</v>
      </c>
      <c r="F7" s="108">
        <v>0</v>
      </c>
      <c r="G7" s="108">
        <f t="shared" si="0"/>
        <v>0</v>
      </c>
      <c r="H7" s="114"/>
    </row>
    <row r="8" spans="1:8">
      <c r="A8" s="106" t="s">
        <v>101</v>
      </c>
      <c r="B8" s="106" t="s">
        <v>102</v>
      </c>
      <c r="C8" s="106" t="s">
        <v>103</v>
      </c>
      <c r="D8" s="106">
        <v>1</v>
      </c>
      <c r="E8" s="106" t="s">
        <v>104</v>
      </c>
      <c r="F8" s="108">
        <v>0.43</v>
      </c>
      <c r="G8" s="108">
        <f t="shared" si="0"/>
        <v>0.43</v>
      </c>
      <c r="H8" s="114"/>
    </row>
    <row r="9" spans="1:8">
      <c r="A9" s="106" t="s">
        <v>105</v>
      </c>
      <c r="B9" s="106" t="s">
        <v>106</v>
      </c>
      <c r="C9" s="106" t="s">
        <v>107</v>
      </c>
      <c r="D9" s="106">
        <v>1</v>
      </c>
      <c r="E9" s="106"/>
      <c r="F9" s="108">
        <v>0.05</v>
      </c>
      <c r="G9" s="108">
        <f t="shared" si="0"/>
        <v>0.05</v>
      </c>
      <c r="H9" s="114"/>
    </row>
    <row r="10" spans="1:8">
      <c r="A10" s="106" t="s">
        <v>108</v>
      </c>
      <c r="B10" s="106" t="s">
        <v>109</v>
      </c>
      <c r="C10" s="106" t="s">
        <v>110</v>
      </c>
      <c r="D10" s="106">
        <v>1</v>
      </c>
      <c r="E10" s="106"/>
      <c r="F10" s="108">
        <v>0.32</v>
      </c>
      <c r="G10" s="108">
        <f t="shared" si="0"/>
        <v>0.32</v>
      </c>
      <c r="H10" s="114"/>
    </row>
    <row r="11" spans="1:8">
      <c r="A11" s="106" t="s">
        <v>111</v>
      </c>
      <c r="B11" s="106" t="s">
        <v>112</v>
      </c>
      <c r="C11" s="106" t="s">
        <v>113</v>
      </c>
      <c r="D11" s="106">
        <v>2</v>
      </c>
      <c r="E11" s="106"/>
      <c r="F11" s="108"/>
      <c r="G11" s="108"/>
      <c r="H11" s="114" t="s">
        <v>114</v>
      </c>
    </row>
    <row r="12" spans="1:8">
      <c r="A12" s="106" t="s">
        <v>115</v>
      </c>
      <c r="B12" s="106" t="s">
        <v>116</v>
      </c>
      <c r="C12" s="106" t="s">
        <v>117</v>
      </c>
      <c r="D12" s="106">
        <v>2</v>
      </c>
      <c r="E12" s="106" t="s">
        <v>104</v>
      </c>
      <c r="F12" s="108">
        <v>29.99</v>
      </c>
      <c r="G12" s="108">
        <f t="shared" ref="G12:G75" si="1">D12*F12</f>
        <v>59.98</v>
      </c>
      <c r="H12" s="114"/>
    </row>
    <row r="13" spans="1:8">
      <c r="A13" s="106" t="s">
        <v>118</v>
      </c>
      <c r="B13" s="106" t="s">
        <v>119</v>
      </c>
      <c r="C13" s="106" t="s">
        <v>120</v>
      </c>
      <c r="D13" s="106">
        <v>1</v>
      </c>
      <c r="E13" s="106"/>
      <c r="F13" s="108">
        <v>0.31</v>
      </c>
      <c r="G13" s="108">
        <f t="shared" si="1"/>
        <v>0.31</v>
      </c>
      <c r="H13" s="114"/>
    </row>
    <row r="14" spans="1:8">
      <c r="A14" s="106" t="s">
        <v>121</v>
      </c>
      <c r="B14" s="106" t="s">
        <v>122</v>
      </c>
      <c r="C14" s="106" t="s">
        <v>123</v>
      </c>
      <c r="D14" s="106">
        <v>2</v>
      </c>
      <c r="E14" s="106"/>
      <c r="F14" s="108">
        <v>1.9400000000000001E-2</v>
      </c>
      <c r="G14" s="108">
        <f t="shared" si="1"/>
        <v>3.8800000000000001E-2</v>
      </c>
      <c r="H14" s="114"/>
    </row>
    <row r="15" spans="1:8">
      <c r="A15" s="115" t="s">
        <v>124</v>
      </c>
      <c r="B15" s="115" t="s">
        <v>122</v>
      </c>
      <c r="C15" s="115" t="s">
        <v>125</v>
      </c>
      <c r="D15" s="106">
        <v>5</v>
      </c>
      <c r="E15" s="106"/>
      <c r="F15" s="108">
        <v>3.5000000000000003E-2</v>
      </c>
      <c r="G15" s="108">
        <f t="shared" si="1"/>
        <v>0.17500000000000002</v>
      </c>
      <c r="H15" s="114"/>
    </row>
    <row r="16" spans="1:8">
      <c r="A16" s="106" t="s">
        <v>126</v>
      </c>
      <c r="B16" s="106" t="s">
        <v>127</v>
      </c>
      <c r="C16" s="106" t="s">
        <v>128</v>
      </c>
      <c r="D16" s="106">
        <v>20</v>
      </c>
      <c r="E16" s="106"/>
      <c r="F16" s="108">
        <v>0.03</v>
      </c>
      <c r="G16" s="108">
        <f t="shared" si="1"/>
        <v>0.6</v>
      </c>
      <c r="H16" s="114"/>
    </row>
    <row r="17" spans="1:8">
      <c r="A17" s="106" t="s">
        <v>129</v>
      </c>
      <c r="B17" s="106" t="s">
        <v>127</v>
      </c>
      <c r="C17" s="106" t="s">
        <v>130</v>
      </c>
      <c r="D17" s="106">
        <v>124</v>
      </c>
      <c r="E17" s="106"/>
      <c r="F17" s="108">
        <v>0.01</v>
      </c>
      <c r="G17" s="108">
        <f t="shared" si="1"/>
        <v>1.24</v>
      </c>
      <c r="H17" s="114"/>
    </row>
    <row r="18" spans="1:8">
      <c r="A18" s="106" t="s">
        <v>131</v>
      </c>
      <c r="B18" s="106" t="s">
        <v>127</v>
      </c>
      <c r="C18" s="106" t="s">
        <v>132</v>
      </c>
      <c r="D18" s="106">
        <v>1</v>
      </c>
      <c r="E18" s="106"/>
      <c r="F18" s="108">
        <v>0.03</v>
      </c>
      <c r="G18" s="108">
        <f t="shared" si="1"/>
        <v>0.03</v>
      </c>
      <c r="H18" s="114"/>
    </row>
    <row r="19" spans="1:8">
      <c r="A19" s="106" t="s">
        <v>133</v>
      </c>
      <c r="B19" s="106" t="s">
        <v>127</v>
      </c>
      <c r="C19" s="106" t="s">
        <v>134</v>
      </c>
      <c r="D19" s="106">
        <v>2</v>
      </c>
      <c r="E19" s="106"/>
      <c r="F19" s="108">
        <v>0.01</v>
      </c>
      <c r="G19" s="108">
        <f t="shared" si="1"/>
        <v>0.02</v>
      </c>
      <c r="H19" s="114"/>
    </row>
    <row r="20" spans="1:8">
      <c r="A20" s="106" t="s">
        <v>135</v>
      </c>
      <c r="B20" s="106" t="s">
        <v>122</v>
      </c>
      <c r="C20" s="106" t="s">
        <v>136</v>
      </c>
      <c r="D20" s="106">
        <v>3</v>
      </c>
      <c r="E20" s="106"/>
      <c r="F20" s="108">
        <v>1.7000000000000001E-2</v>
      </c>
      <c r="G20" s="108">
        <f t="shared" si="1"/>
        <v>5.1000000000000004E-2</v>
      </c>
      <c r="H20" s="114"/>
    </row>
    <row r="21" spans="1:8">
      <c r="A21" s="106" t="s">
        <v>137</v>
      </c>
      <c r="B21" s="106" t="s">
        <v>127</v>
      </c>
      <c r="C21" s="115" t="s">
        <v>138</v>
      </c>
      <c r="D21" s="106">
        <v>21</v>
      </c>
      <c r="E21" s="106"/>
      <c r="F21" s="108">
        <v>0.35</v>
      </c>
      <c r="G21" s="108">
        <f t="shared" si="1"/>
        <v>7.35</v>
      </c>
      <c r="H21" s="114"/>
    </row>
    <row r="22" spans="1:8">
      <c r="A22" s="106" t="s">
        <v>139</v>
      </c>
      <c r="B22" s="106" t="s">
        <v>140</v>
      </c>
      <c r="C22" s="106" t="s">
        <v>141</v>
      </c>
      <c r="D22" s="106">
        <v>1</v>
      </c>
      <c r="E22" s="106" t="s">
        <v>104</v>
      </c>
      <c r="F22" s="108">
        <v>6.78</v>
      </c>
      <c r="G22" s="108">
        <f t="shared" si="1"/>
        <v>6.78</v>
      </c>
      <c r="H22" s="114"/>
    </row>
    <row r="23" spans="1:8">
      <c r="A23" s="106" t="s">
        <v>142</v>
      </c>
      <c r="B23" s="106" t="s">
        <v>143</v>
      </c>
      <c r="C23" s="106" t="s">
        <v>144</v>
      </c>
      <c r="D23" s="106">
        <v>1</v>
      </c>
      <c r="E23" s="106"/>
      <c r="F23" s="108">
        <v>0.42</v>
      </c>
      <c r="G23" s="108">
        <f t="shared" si="1"/>
        <v>0.42</v>
      </c>
      <c r="H23" s="114"/>
    </row>
    <row r="24" spans="1:8">
      <c r="A24" s="115" t="s">
        <v>145</v>
      </c>
      <c r="B24" s="115" t="s">
        <v>146</v>
      </c>
      <c r="C24" s="115" t="s">
        <v>147</v>
      </c>
      <c r="D24" s="106">
        <v>1</v>
      </c>
      <c r="E24" s="106"/>
      <c r="F24" s="108">
        <v>1.02</v>
      </c>
      <c r="G24" s="108">
        <f t="shared" si="1"/>
        <v>1.02</v>
      </c>
      <c r="H24" s="114"/>
    </row>
    <row r="25" spans="1:8">
      <c r="A25" s="115" t="s">
        <v>148</v>
      </c>
      <c r="B25" s="115" t="s">
        <v>149</v>
      </c>
      <c r="C25" s="115" t="s">
        <v>150</v>
      </c>
      <c r="D25" s="106">
        <v>1</v>
      </c>
      <c r="E25" s="106"/>
      <c r="F25" s="108">
        <v>0.51800000000000002</v>
      </c>
      <c r="G25" s="108">
        <f t="shared" si="1"/>
        <v>0.51800000000000002</v>
      </c>
      <c r="H25" s="114"/>
    </row>
    <row r="26" spans="1:8">
      <c r="A26" s="106" t="s">
        <v>151</v>
      </c>
      <c r="B26" s="106" t="s">
        <v>146</v>
      </c>
      <c r="C26" s="106" t="s">
        <v>152</v>
      </c>
      <c r="D26" s="106">
        <v>4</v>
      </c>
      <c r="E26" s="106"/>
      <c r="F26" s="108">
        <v>2.6395200000000001</v>
      </c>
      <c r="G26" s="108">
        <f t="shared" si="1"/>
        <v>10.55808</v>
      </c>
      <c r="H26" s="114"/>
    </row>
    <row r="27" spans="1:8">
      <c r="A27" s="106" t="s">
        <v>153</v>
      </c>
      <c r="B27" s="106" t="s">
        <v>154</v>
      </c>
      <c r="C27" s="106" t="s">
        <v>155</v>
      </c>
      <c r="D27" s="106">
        <v>1</v>
      </c>
      <c r="E27" s="106" t="s">
        <v>104</v>
      </c>
      <c r="F27" s="108">
        <v>250.7</v>
      </c>
      <c r="G27" s="108">
        <f t="shared" si="1"/>
        <v>250.7</v>
      </c>
      <c r="H27" s="114"/>
    </row>
    <row r="28" spans="1:8">
      <c r="A28" s="106" t="s">
        <v>156</v>
      </c>
      <c r="B28" s="106" t="s">
        <v>154</v>
      </c>
      <c r="C28" s="106" t="s">
        <v>157</v>
      </c>
      <c r="D28" s="106">
        <v>1</v>
      </c>
      <c r="E28" s="106" t="s">
        <v>104</v>
      </c>
      <c r="F28" s="108">
        <v>15.81</v>
      </c>
      <c r="G28" s="108">
        <f t="shared" si="1"/>
        <v>15.81</v>
      </c>
      <c r="H28" s="114"/>
    </row>
    <row r="29" spans="1:8">
      <c r="A29" s="106" t="s">
        <v>158</v>
      </c>
      <c r="B29" s="106" t="s">
        <v>159</v>
      </c>
      <c r="C29" s="115" t="s">
        <v>160</v>
      </c>
      <c r="D29" s="106">
        <v>1</v>
      </c>
      <c r="E29" s="106"/>
      <c r="F29" s="108">
        <v>0.36399999999999999</v>
      </c>
      <c r="G29" s="108">
        <f t="shared" si="1"/>
        <v>0.36399999999999999</v>
      </c>
      <c r="H29" s="114"/>
    </row>
    <row r="30" spans="1:8">
      <c r="A30" s="106" t="s">
        <v>161</v>
      </c>
      <c r="B30" s="106" t="s">
        <v>119</v>
      </c>
      <c r="C30" s="106" t="s">
        <v>162</v>
      </c>
      <c r="D30" s="106">
        <v>2</v>
      </c>
      <c r="E30" s="106" t="s">
        <v>104</v>
      </c>
      <c r="F30" s="108">
        <v>0.245</v>
      </c>
      <c r="G30" s="108">
        <f t="shared" si="1"/>
        <v>0.49</v>
      </c>
      <c r="H30" s="114"/>
    </row>
    <row r="31" spans="1:8">
      <c r="A31" s="106" t="s">
        <v>163</v>
      </c>
      <c r="B31" s="106" t="s">
        <v>122</v>
      </c>
      <c r="C31" s="106" t="s">
        <v>164</v>
      </c>
      <c r="D31" s="106">
        <v>4</v>
      </c>
      <c r="E31" s="106"/>
      <c r="F31" s="108">
        <v>0.09</v>
      </c>
      <c r="G31" s="108">
        <f t="shared" si="1"/>
        <v>0.36</v>
      </c>
      <c r="H31" s="114"/>
    </row>
    <row r="32" spans="1:8">
      <c r="A32" s="106" t="s">
        <v>165</v>
      </c>
      <c r="B32" s="106" t="s">
        <v>166</v>
      </c>
      <c r="C32" s="106" t="s">
        <v>167</v>
      </c>
      <c r="D32" s="106">
        <v>1</v>
      </c>
      <c r="E32" s="106"/>
      <c r="F32" s="108">
        <v>5.8599999999999999E-2</v>
      </c>
      <c r="G32" s="108">
        <f t="shared" si="1"/>
        <v>5.8599999999999999E-2</v>
      </c>
      <c r="H32" s="114"/>
    </row>
    <row r="33" spans="1:8">
      <c r="A33" s="106" t="s">
        <v>168</v>
      </c>
      <c r="B33" s="106" t="s">
        <v>166</v>
      </c>
      <c r="C33" s="106" t="s">
        <v>169</v>
      </c>
      <c r="D33" s="106">
        <v>1</v>
      </c>
      <c r="E33" s="106"/>
      <c r="F33" s="108">
        <v>8.8599999999999998E-2</v>
      </c>
      <c r="G33" s="108">
        <f t="shared" si="1"/>
        <v>8.8599999999999998E-2</v>
      </c>
      <c r="H33" s="114"/>
    </row>
    <row r="34" spans="1:8">
      <c r="A34" s="106" t="s">
        <v>170</v>
      </c>
      <c r="B34" s="106" t="s">
        <v>166</v>
      </c>
      <c r="C34" s="106" t="s">
        <v>171</v>
      </c>
      <c r="D34" s="106">
        <v>1</v>
      </c>
      <c r="E34" s="106"/>
      <c r="F34" s="108">
        <v>0.28999999999999998</v>
      </c>
      <c r="G34" s="108">
        <f t="shared" si="1"/>
        <v>0.28999999999999998</v>
      </c>
      <c r="H34" s="114"/>
    </row>
    <row r="35" spans="1:8">
      <c r="A35" s="106" t="s">
        <v>172</v>
      </c>
      <c r="B35" s="106" t="s">
        <v>173</v>
      </c>
      <c r="C35" s="106" t="s">
        <v>174</v>
      </c>
      <c r="D35" s="106">
        <v>1</v>
      </c>
      <c r="E35" s="106" t="s">
        <v>175</v>
      </c>
      <c r="F35" s="108">
        <v>5.8460000000000001</v>
      </c>
      <c r="G35" s="108">
        <f t="shared" si="1"/>
        <v>5.8460000000000001</v>
      </c>
      <c r="H35" s="114"/>
    </row>
    <row r="36" spans="1:8">
      <c r="A36" s="106" t="s">
        <v>176</v>
      </c>
      <c r="B36" s="106" t="s">
        <v>173</v>
      </c>
      <c r="C36" s="106" t="s">
        <v>177</v>
      </c>
      <c r="D36" s="106">
        <v>1</v>
      </c>
      <c r="E36" s="106" t="s">
        <v>175</v>
      </c>
      <c r="F36" s="108">
        <v>16.002400000000002</v>
      </c>
      <c r="G36" s="108">
        <f t="shared" si="1"/>
        <v>16.002400000000002</v>
      </c>
      <c r="H36" s="114"/>
    </row>
    <row r="37" spans="1:8">
      <c r="A37" s="106" t="s">
        <v>178</v>
      </c>
      <c r="B37" s="106" t="s">
        <v>179</v>
      </c>
      <c r="C37" s="106" t="s">
        <v>180</v>
      </c>
      <c r="D37" s="106">
        <v>4</v>
      </c>
      <c r="E37" s="106"/>
      <c r="F37" s="108">
        <v>1.4</v>
      </c>
      <c r="G37" s="108">
        <f t="shared" si="1"/>
        <v>5.6</v>
      </c>
      <c r="H37" s="114"/>
    </row>
    <row r="38" spans="1:8">
      <c r="A38" s="106" t="s">
        <v>181</v>
      </c>
      <c r="B38" s="106" t="s">
        <v>122</v>
      </c>
      <c r="C38" s="106" t="s">
        <v>182</v>
      </c>
      <c r="D38" s="106">
        <v>2</v>
      </c>
      <c r="E38" s="106"/>
      <c r="F38" s="108">
        <v>2.1999999999999999E-2</v>
      </c>
      <c r="G38" s="108">
        <f t="shared" si="1"/>
        <v>4.3999999999999997E-2</v>
      </c>
      <c r="H38" s="114"/>
    </row>
    <row r="39" spans="1:8">
      <c r="A39" s="106" t="s">
        <v>183</v>
      </c>
      <c r="B39" s="106" t="s">
        <v>184</v>
      </c>
      <c r="C39" s="106" t="s">
        <v>185</v>
      </c>
      <c r="D39" s="106">
        <v>1</v>
      </c>
      <c r="E39" s="106" t="s">
        <v>175</v>
      </c>
      <c r="F39" s="108">
        <v>3.1696</v>
      </c>
      <c r="G39" s="108">
        <f t="shared" si="1"/>
        <v>3.1696</v>
      </c>
      <c r="H39" s="114"/>
    </row>
    <row r="40" spans="1:8">
      <c r="A40" s="106" t="s">
        <v>186</v>
      </c>
      <c r="B40" s="106" t="s">
        <v>184</v>
      </c>
      <c r="C40" s="106" t="s">
        <v>187</v>
      </c>
      <c r="D40" s="106">
        <v>1</v>
      </c>
      <c r="E40" s="106" t="s">
        <v>104</v>
      </c>
      <c r="F40" s="108">
        <v>2.2000000000000002</v>
      </c>
      <c r="G40" s="108">
        <f t="shared" si="1"/>
        <v>2.2000000000000002</v>
      </c>
      <c r="H40" s="114"/>
    </row>
    <row r="41" spans="1:8">
      <c r="A41" s="115" t="s">
        <v>188</v>
      </c>
      <c r="B41" s="115" t="s">
        <v>189</v>
      </c>
      <c r="C41" s="115" t="s">
        <v>190</v>
      </c>
      <c r="D41" s="106">
        <v>1</v>
      </c>
      <c r="E41" s="106" t="s">
        <v>104</v>
      </c>
      <c r="F41" s="108">
        <v>13.26</v>
      </c>
      <c r="G41" s="108">
        <f t="shared" si="1"/>
        <v>13.26</v>
      </c>
      <c r="H41" s="114"/>
    </row>
    <row r="42" spans="1:8">
      <c r="A42" s="115" t="s">
        <v>188</v>
      </c>
      <c r="B42" s="115" t="s">
        <v>189</v>
      </c>
      <c r="C42" s="115" t="s">
        <v>191</v>
      </c>
      <c r="D42" s="106">
        <v>1</v>
      </c>
      <c r="E42" s="106" t="s">
        <v>104</v>
      </c>
      <c r="F42" s="108">
        <v>14.95</v>
      </c>
      <c r="G42" s="108">
        <f t="shared" si="1"/>
        <v>14.95</v>
      </c>
      <c r="H42" s="114"/>
    </row>
    <row r="43" spans="1:8">
      <c r="A43" s="106" t="s">
        <v>192</v>
      </c>
      <c r="B43" s="106" t="s">
        <v>193</v>
      </c>
      <c r="C43" s="106" t="s">
        <v>194</v>
      </c>
      <c r="D43" s="106">
        <v>1</v>
      </c>
      <c r="E43" s="106" t="s">
        <v>104</v>
      </c>
      <c r="F43" s="108">
        <v>0.89170000000000005</v>
      </c>
      <c r="G43" s="108">
        <f t="shared" si="1"/>
        <v>0.89170000000000005</v>
      </c>
      <c r="H43" s="114"/>
    </row>
    <row r="44" spans="1:8">
      <c r="A44" s="106" t="s">
        <v>195</v>
      </c>
      <c r="B44" s="106" t="s">
        <v>196</v>
      </c>
      <c r="C44" s="106" t="s">
        <v>195</v>
      </c>
      <c r="D44" s="106">
        <v>2</v>
      </c>
      <c r="E44" s="106"/>
      <c r="F44" s="108">
        <v>0</v>
      </c>
      <c r="G44" s="108">
        <f t="shared" si="1"/>
        <v>0</v>
      </c>
      <c r="H44" s="114"/>
    </row>
    <row r="45" spans="1:8">
      <c r="A45" s="106" t="s">
        <v>197</v>
      </c>
      <c r="B45" s="106" t="s">
        <v>198</v>
      </c>
      <c r="C45" s="106" t="s">
        <v>197</v>
      </c>
      <c r="D45" s="106">
        <v>1</v>
      </c>
      <c r="E45" s="106"/>
      <c r="F45" s="108">
        <v>0</v>
      </c>
      <c r="G45" s="108">
        <f t="shared" si="1"/>
        <v>0</v>
      </c>
      <c r="H45" s="114"/>
    </row>
    <row r="46" spans="1:8">
      <c r="A46" s="115" t="s">
        <v>199</v>
      </c>
      <c r="B46" s="115" t="s">
        <v>200</v>
      </c>
      <c r="C46" s="115" t="s">
        <v>201</v>
      </c>
      <c r="D46" s="106">
        <v>2</v>
      </c>
      <c r="E46" s="106" t="s">
        <v>104</v>
      </c>
      <c r="F46" s="108">
        <v>7.97</v>
      </c>
      <c r="G46" s="108">
        <f t="shared" si="1"/>
        <v>15.94</v>
      </c>
      <c r="H46" s="114"/>
    </row>
    <row r="47" spans="1:8">
      <c r="A47" s="106" t="s">
        <v>202</v>
      </c>
      <c r="B47" s="106" t="s">
        <v>127</v>
      </c>
      <c r="C47" s="106" t="s">
        <v>203</v>
      </c>
      <c r="D47" s="106">
        <v>3</v>
      </c>
      <c r="E47" s="106"/>
      <c r="F47" s="108">
        <v>0.01</v>
      </c>
      <c r="G47" s="108">
        <f t="shared" si="1"/>
        <v>0.03</v>
      </c>
      <c r="H47" s="114"/>
    </row>
    <row r="48" spans="1:8">
      <c r="A48" s="106" t="s">
        <v>204</v>
      </c>
      <c r="B48" s="106" t="s">
        <v>127</v>
      </c>
      <c r="C48" s="106" t="s">
        <v>205</v>
      </c>
      <c r="D48" s="106">
        <v>5</v>
      </c>
      <c r="E48" s="106"/>
      <c r="F48" s="108">
        <v>0.01</v>
      </c>
      <c r="G48" s="108">
        <f t="shared" si="1"/>
        <v>0.05</v>
      </c>
      <c r="H48" s="114"/>
    </row>
    <row r="49" spans="1:8">
      <c r="A49" s="106" t="s">
        <v>206</v>
      </c>
      <c r="B49" s="106" t="s">
        <v>127</v>
      </c>
      <c r="C49" s="106" t="s">
        <v>207</v>
      </c>
      <c r="D49" s="106">
        <v>4</v>
      </c>
      <c r="E49" s="106"/>
      <c r="F49" s="108">
        <v>0.01</v>
      </c>
      <c r="G49" s="108">
        <f t="shared" si="1"/>
        <v>0.04</v>
      </c>
      <c r="H49" s="114"/>
    </row>
    <row r="50" spans="1:8">
      <c r="A50" s="106" t="s">
        <v>208</v>
      </c>
      <c r="B50" s="106" t="s">
        <v>127</v>
      </c>
      <c r="C50" s="106" t="s">
        <v>209</v>
      </c>
      <c r="D50" s="106">
        <v>2</v>
      </c>
      <c r="E50" s="106"/>
      <c r="F50" s="108">
        <v>0.01</v>
      </c>
      <c r="G50" s="108">
        <f t="shared" si="1"/>
        <v>0.02</v>
      </c>
      <c r="H50" s="114"/>
    </row>
    <row r="51" spans="1:8">
      <c r="A51" s="106" t="s">
        <v>210</v>
      </c>
      <c r="B51" s="106" t="s">
        <v>127</v>
      </c>
      <c r="C51" s="106" t="s">
        <v>211</v>
      </c>
      <c r="D51" s="106">
        <v>3</v>
      </c>
      <c r="E51" s="106"/>
      <c r="F51" s="108">
        <v>0.01</v>
      </c>
      <c r="G51" s="108">
        <f t="shared" si="1"/>
        <v>0.03</v>
      </c>
      <c r="H51" s="114"/>
    </row>
    <row r="52" spans="1:8">
      <c r="A52" s="106" t="s">
        <v>212</v>
      </c>
      <c r="B52" s="106" t="s">
        <v>127</v>
      </c>
      <c r="C52" s="106" t="s">
        <v>213</v>
      </c>
      <c r="D52" s="106">
        <v>3</v>
      </c>
      <c r="E52" s="106"/>
      <c r="F52" s="108">
        <v>0.01</v>
      </c>
      <c r="G52" s="108">
        <f t="shared" si="1"/>
        <v>0.03</v>
      </c>
      <c r="H52" s="114"/>
    </row>
    <row r="53" spans="1:8">
      <c r="A53" s="106" t="s">
        <v>214</v>
      </c>
      <c r="B53" s="106" t="s">
        <v>127</v>
      </c>
      <c r="C53" s="106" t="s">
        <v>215</v>
      </c>
      <c r="D53" s="106">
        <v>2</v>
      </c>
      <c r="E53" s="106"/>
      <c r="F53" s="108">
        <v>0.01</v>
      </c>
      <c r="G53" s="108">
        <f t="shared" si="1"/>
        <v>0.02</v>
      </c>
      <c r="H53" s="114"/>
    </row>
    <row r="54" spans="1:8">
      <c r="A54" s="106" t="s">
        <v>214</v>
      </c>
      <c r="B54" s="106" t="s">
        <v>127</v>
      </c>
      <c r="C54" s="106" t="s">
        <v>215</v>
      </c>
      <c r="D54" s="106">
        <v>16</v>
      </c>
      <c r="E54" s="106"/>
      <c r="F54" s="108">
        <v>0.01</v>
      </c>
      <c r="G54" s="108">
        <f t="shared" si="1"/>
        <v>0.16</v>
      </c>
      <c r="H54" s="114"/>
    </row>
    <row r="55" spans="1:8">
      <c r="A55" s="106" t="s">
        <v>216</v>
      </c>
      <c r="B55" s="106" t="s">
        <v>127</v>
      </c>
      <c r="C55" s="106" t="s">
        <v>217</v>
      </c>
      <c r="D55" s="106">
        <v>4</v>
      </c>
      <c r="E55" s="106"/>
      <c r="F55" s="108">
        <v>0.01</v>
      </c>
      <c r="G55" s="108">
        <f t="shared" si="1"/>
        <v>0.04</v>
      </c>
      <c r="H55" s="114"/>
    </row>
    <row r="56" spans="1:8">
      <c r="A56" s="106" t="s">
        <v>218</v>
      </c>
      <c r="B56" s="106" t="s">
        <v>127</v>
      </c>
      <c r="C56" s="106" t="s">
        <v>219</v>
      </c>
      <c r="D56" s="106">
        <v>4</v>
      </c>
      <c r="E56" s="106"/>
      <c r="F56" s="108">
        <v>0.01</v>
      </c>
      <c r="G56" s="108">
        <f t="shared" si="1"/>
        <v>0.04</v>
      </c>
      <c r="H56" s="114"/>
    </row>
    <row r="57" spans="1:8">
      <c r="A57" s="106" t="s">
        <v>220</v>
      </c>
      <c r="B57" s="106" t="s">
        <v>127</v>
      </c>
      <c r="C57" s="106" t="s">
        <v>221</v>
      </c>
      <c r="D57" s="106">
        <v>2</v>
      </c>
      <c r="E57" s="106"/>
      <c r="F57" s="108">
        <v>0.01</v>
      </c>
      <c r="G57" s="108">
        <f t="shared" si="1"/>
        <v>0.02</v>
      </c>
      <c r="H57" s="114"/>
    </row>
    <row r="58" spans="1:8">
      <c r="A58" s="106" t="s">
        <v>222</v>
      </c>
      <c r="B58" s="106" t="s">
        <v>127</v>
      </c>
      <c r="C58" s="106" t="s">
        <v>223</v>
      </c>
      <c r="D58" s="106">
        <v>1</v>
      </c>
      <c r="E58" s="106"/>
      <c r="F58" s="108">
        <v>0.01</v>
      </c>
      <c r="G58" s="108">
        <f t="shared" si="1"/>
        <v>0.01</v>
      </c>
      <c r="H58" s="114"/>
    </row>
    <row r="59" spans="1:8">
      <c r="A59" s="106" t="s">
        <v>224</v>
      </c>
      <c r="B59" s="106" t="s">
        <v>127</v>
      </c>
      <c r="C59" s="106" t="s">
        <v>225</v>
      </c>
      <c r="D59" s="106">
        <v>4</v>
      </c>
      <c r="E59" s="106"/>
      <c r="F59" s="108">
        <v>0.01</v>
      </c>
      <c r="G59" s="108">
        <f t="shared" si="1"/>
        <v>0.04</v>
      </c>
      <c r="H59" s="114"/>
    </row>
    <row r="60" spans="1:8">
      <c r="A60" s="106" t="s">
        <v>226</v>
      </c>
      <c r="B60" s="106" t="s">
        <v>127</v>
      </c>
      <c r="C60" s="106" t="s">
        <v>227</v>
      </c>
      <c r="D60" s="106">
        <v>6</v>
      </c>
      <c r="E60" s="106"/>
      <c r="F60" s="108">
        <v>0.01</v>
      </c>
      <c r="G60" s="108">
        <f t="shared" si="1"/>
        <v>0.06</v>
      </c>
      <c r="H60" s="114"/>
    </row>
    <row r="61" spans="1:8">
      <c r="A61" s="106" t="s">
        <v>228</v>
      </c>
      <c r="B61" s="106" t="s">
        <v>127</v>
      </c>
      <c r="C61" s="106" t="s">
        <v>229</v>
      </c>
      <c r="D61" s="106">
        <v>2</v>
      </c>
      <c r="E61" s="106"/>
      <c r="F61" s="108">
        <v>0.01</v>
      </c>
      <c r="G61" s="108">
        <f t="shared" si="1"/>
        <v>0.02</v>
      </c>
      <c r="H61" s="114"/>
    </row>
    <row r="62" spans="1:8">
      <c r="A62" s="115" t="s">
        <v>230</v>
      </c>
      <c r="B62" s="106" t="s">
        <v>127</v>
      </c>
      <c r="C62" s="106" t="s">
        <v>231</v>
      </c>
      <c r="D62" s="106">
        <v>1</v>
      </c>
      <c r="E62" s="106"/>
      <c r="F62" s="108">
        <v>0.01</v>
      </c>
      <c r="G62" s="108">
        <f t="shared" si="1"/>
        <v>0.01</v>
      </c>
      <c r="H62" s="114"/>
    </row>
    <row r="63" spans="1:8">
      <c r="A63" s="115" t="s">
        <v>232</v>
      </c>
      <c r="B63" s="115" t="s">
        <v>233</v>
      </c>
      <c r="C63" s="115" t="s">
        <v>234</v>
      </c>
      <c r="D63" s="106">
        <v>7</v>
      </c>
      <c r="E63" s="106"/>
      <c r="F63" s="108">
        <v>6.2E-2</v>
      </c>
      <c r="G63" s="108">
        <f t="shared" si="1"/>
        <v>0.434</v>
      </c>
      <c r="H63" s="114"/>
    </row>
    <row r="64" spans="1:8">
      <c r="A64" s="106" t="s">
        <v>235</v>
      </c>
      <c r="B64" s="106" t="s">
        <v>200</v>
      </c>
      <c r="C64" s="106" t="s">
        <v>236</v>
      </c>
      <c r="D64" s="106">
        <v>2</v>
      </c>
      <c r="E64" s="106" t="s">
        <v>104</v>
      </c>
      <c r="F64" s="108">
        <v>19.2</v>
      </c>
      <c r="G64" s="108">
        <f t="shared" si="1"/>
        <v>38.4</v>
      </c>
      <c r="H64" s="114"/>
    </row>
    <row r="65" spans="1:8">
      <c r="A65" s="106" t="s">
        <v>237</v>
      </c>
      <c r="B65" s="106" t="s">
        <v>196</v>
      </c>
      <c r="C65" s="106" t="s">
        <v>238</v>
      </c>
      <c r="D65" s="106">
        <v>4</v>
      </c>
      <c r="E65" s="106"/>
      <c r="F65" s="108">
        <v>0</v>
      </c>
      <c r="G65" s="108">
        <f t="shared" si="1"/>
        <v>0</v>
      </c>
      <c r="H65" s="114"/>
    </row>
    <row r="66" spans="1:8">
      <c r="A66" s="106" t="s">
        <v>239</v>
      </c>
      <c r="B66" s="106" t="s">
        <v>200</v>
      </c>
      <c r="C66" s="106" t="s">
        <v>240</v>
      </c>
      <c r="D66" s="106">
        <v>2</v>
      </c>
      <c r="E66" s="106" t="s">
        <v>104</v>
      </c>
      <c r="F66" s="108">
        <v>1.0900000000000001</v>
      </c>
      <c r="G66" s="108">
        <f t="shared" si="1"/>
        <v>2.1800000000000002</v>
      </c>
      <c r="H66" s="114"/>
    </row>
    <row r="67" spans="1:8">
      <c r="A67" s="106" t="s">
        <v>241</v>
      </c>
      <c r="B67" s="106" t="s">
        <v>242</v>
      </c>
      <c r="C67" s="106" t="s">
        <v>243</v>
      </c>
      <c r="D67" s="106">
        <v>10</v>
      </c>
      <c r="E67" s="106"/>
      <c r="F67" s="108">
        <v>0.26</v>
      </c>
      <c r="G67" s="108">
        <f t="shared" si="1"/>
        <v>2.6</v>
      </c>
      <c r="H67" s="114"/>
    </row>
    <row r="68" spans="1:8">
      <c r="A68" s="115" t="s">
        <v>244</v>
      </c>
      <c r="B68" s="115" t="s">
        <v>245</v>
      </c>
      <c r="C68" s="115" t="s">
        <v>246</v>
      </c>
      <c r="D68" s="106">
        <v>1</v>
      </c>
      <c r="E68" s="106"/>
      <c r="F68" s="108">
        <v>0</v>
      </c>
      <c r="G68" s="108">
        <f t="shared" si="1"/>
        <v>0</v>
      </c>
      <c r="H68" s="114"/>
    </row>
    <row r="69" spans="1:8">
      <c r="A69" s="115" t="s">
        <v>247</v>
      </c>
      <c r="B69" s="115" t="s">
        <v>245</v>
      </c>
      <c r="C69" s="115" t="s">
        <v>246</v>
      </c>
      <c r="D69" s="106">
        <v>1</v>
      </c>
      <c r="E69" s="106"/>
      <c r="F69" s="108">
        <v>0</v>
      </c>
      <c r="G69" s="108">
        <f t="shared" si="1"/>
        <v>0</v>
      </c>
      <c r="H69" s="114"/>
    </row>
    <row r="70" spans="1:8">
      <c r="A70" s="106" t="s">
        <v>248</v>
      </c>
      <c r="B70" s="106" t="s">
        <v>249</v>
      </c>
      <c r="C70" s="116" t="s">
        <v>250</v>
      </c>
      <c r="D70" s="106">
        <v>1</v>
      </c>
      <c r="E70" s="106"/>
      <c r="F70" s="108">
        <v>1.59</v>
      </c>
      <c r="G70" s="108">
        <f t="shared" si="1"/>
        <v>1.59</v>
      </c>
      <c r="H70" s="114"/>
    </row>
    <row r="71" spans="1:8">
      <c r="A71" s="106" t="s">
        <v>251</v>
      </c>
      <c r="B71" s="106" t="s">
        <v>252</v>
      </c>
      <c r="C71" s="106" t="s">
        <v>253</v>
      </c>
      <c r="D71" s="106">
        <v>2</v>
      </c>
      <c r="E71" s="106"/>
      <c r="F71" s="108">
        <v>0.14000000000000001</v>
      </c>
      <c r="G71" s="108">
        <f t="shared" si="1"/>
        <v>0.28000000000000003</v>
      </c>
      <c r="H71" s="114"/>
    </row>
    <row r="72" spans="1:8">
      <c r="A72" s="106" t="s">
        <v>254</v>
      </c>
      <c r="B72" s="106" t="s">
        <v>252</v>
      </c>
      <c r="C72" s="106" t="s">
        <v>255</v>
      </c>
      <c r="D72" s="106">
        <v>2</v>
      </c>
      <c r="E72" s="106"/>
      <c r="F72" s="108">
        <v>0.08</v>
      </c>
      <c r="G72" s="108">
        <f t="shared" si="1"/>
        <v>0.16</v>
      </c>
      <c r="H72" s="114"/>
    </row>
    <row r="73" spans="1:8">
      <c r="A73" s="106" t="s">
        <v>256</v>
      </c>
      <c r="B73" s="106"/>
      <c r="C73" s="106"/>
      <c r="D73" s="117">
        <v>1</v>
      </c>
      <c r="E73" s="106"/>
      <c r="F73" s="108">
        <v>32.54</v>
      </c>
      <c r="G73" s="108">
        <f t="shared" si="1"/>
        <v>32.54</v>
      </c>
      <c r="H73" s="114"/>
    </row>
    <row r="74" spans="1:8">
      <c r="A74" s="115" t="s">
        <v>257</v>
      </c>
      <c r="B74" s="115" t="s">
        <v>245</v>
      </c>
      <c r="C74" s="115" t="s">
        <v>246</v>
      </c>
      <c r="D74" s="106">
        <v>1</v>
      </c>
      <c r="E74" s="115" t="s">
        <v>245</v>
      </c>
      <c r="F74" s="108">
        <v>110</v>
      </c>
      <c r="G74" s="108">
        <f t="shared" si="1"/>
        <v>110</v>
      </c>
      <c r="H74" s="114"/>
    </row>
    <row r="75" spans="1:8">
      <c r="A75" s="115" t="s">
        <v>258</v>
      </c>
      <c r="B75" s="115" t="s">
        <v>245</v>
      </c>
      <c r="C75" s="115" t="s">
        <v>246</v>
      </c>
      <c r="D75" s="106">
        <v>1</v>
      </c>
      <c r="E75" s="115" t="s">
        <v>245</v>
      </c>
      <c r="F75" s="108">
        <v>0</v>
      </c>
      <c r="G75" s="108">
        <f t="shared" si="1"/>
        <v>0</v>
      </c>
      <c r="H75" s="114"/>
    </row>
    <row r="76" spans="1:8">
      <c r="A76" s="118" t="s">
        <v>259</v>
      </c>
      <c r="B76" s="118"/>
      <c r="C76" s="118"/>
      <c r="D76" s="118"/>
      <c r="E76" s="119"/>
      <c r="F76" s="120"/>
      <c r="G76" s="120">
        <f>SUM(G5:G75)</f>
        <v>683.36977999999988</v>
      </c>
      <c r="H76" s="114"/>
    </row>
  </sheetData>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vt:i4>
      </vt:variant>
    </vt:vector>
  </HeadingPairs>
  <TitlesOfParts>
    <vt:vector size="11" baseType="lpstr">
      <vt:lpstr>Nav</vt:lpstr>
      <vt:lpstr>DAQ Design Summary</vt:lpstr>
      <vt:lpstr>DAQ Prototype Summary</vt:lpstr>
      <vt:lpstr>DAQ Production Summary</vt:lpstr>
      <vt:lpstr>1.6.1.1 DAQ Design</vt:lpstr>
      <vt:lpstr>1.6.1.2 DAQ Prototype</vt:lpstr>
      <vt:lpstr>1.6.1.3 DAQ Production</vt:lpstr>
      <vt:lpstr>Quotes_1.6.1.2</vt:lpstr>
      <vt:lpstr>Quotes_1.6.1.3</vt:lpstr>
      <vt:lpstr>DAQ JSEB-2 Board</vt:lpstr>
      <vt:lpstr>'1.6.1.3 DAQ Production'!n_1</vt:lpstr>
    </vt:vector>
  </TitlesOfParts>
  <Company>Brookhaven National Lab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Purschke</dc:creator>
  <cp:lastModifiedBy>Glenn</cp:lastModifiedBy>
  <dcterms:created xsi:type="dcterms:W3CDTF">2017-02-20T17:27:49Z</dcterms:created>
  <dcterms:modified xsi:type="dcterms:W3CDTF">2019-04-07T20:20:01Z</dcterms:modified>
</cp:coreProperties>
</file>