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425"/>
  <workbookPr showInkAnnotation="0"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B4873422-94A6-43DB-B636-E88BDEE17D80}" xr6:coauthVersionLast="43" xr6:coauthVersionMax="43" xr10:uidLastSave="{00000000-0000-0000-0000-000000000000}"/>
  <bookViews>
    <workbookView xWindow="-108" yWindow="-108" windowWidth="23256" windowHeight="12576" tabRatio="786" xr2:uid="{00000000-000D-0000-FFFF-FFFF00000000}"/>
  </bookViews>
  <sheets>
    <sheet name="Nav" sheetId="7" r:id="rId1"/>
    <sheet name="Timing System Design Summary" sheetId="8" r:id="rId2"/>
    <sheet name="Timing System Prototype Summary" sheetId="9" r:id="rId3"/>
    <sheet name="Timing Syst. Production Summary" sheetId="10" r:id="rId4"/>
    <sheet name="1.6.4.1 Timing System Design" sheetId="3" r:id="rId5"/>
    <sheet name="1.6.4.2 Timing System Prototype" sheetId="12" r:id="rId6"/>
    <sheet name="1.6.4.3 Timing Syst. Production" sheetId="13" r:id="rId7"/>
    <sheet name="Quotes" sheetId="14" r:id="rId8"/>
  </sheet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J79" i="9" l="1"/>
  <c r="G9" i="12"/>
  <c r="G28" i="13"/>
  <c r="F24" i="13"/>
  <c r="F17" i="13"/>
  <c r="F27" i="13"/>
  <c r="G24" i="13" s="1"/>
  <c r="F20" i="13"/>
  <c r="G20" i="13" s="1"/>
  <c r="F19" i="13"/>
  <c r="F16" i="13"/>
  <c r="F32" i="13" s="1"/>
  <c r="F32" i="12"/>
  <c r="F26" i="12"/>
  <c r="G26" i="12" s="1"/>
  <c r="F19" i="12"/>
  <c r="F40" i="12" s="1"/>
  <c r="F39" i="12"/>
  <c r="G37" i="12" s="1"/>
  <c r="F36" i="12"/>
  <c r="G33" i="12"/>
  <c r="G29" i="12"/>
  <c r="G16" i="12"/>
  <c r="F15" i="12"/>
  <c r="G13" i="12" s="1"/>
  <c r="J79" i="8"/>
  <c r="G6" i="3"/>
  <c r="G17" i="3"/>
  <c r="F17" i="3"/>
  <c r="F16" i="3"/>
  <c r="G14" i="3" s="1"/>
  <c r="F13" i="3"/>
  <c r="G11" i="3" s="1"/>
  <c r="G17" i="13" l="1"/>
  <c r="G14" i="13"/>
  <c r="G23" i="12"/>
  <c r="G19" i="12"/>
  <c r="G32" i="13" l="1"/>
  <c r="G40" i="12"/>
  <c r="G5" i="13"/>
  <c r="G7" i="12"/>
  <c r="G8" i="13" l="1"/>
  <c r="J8" i="13"/>
  <c r="G7" i="13"/>
  <c r="J7" i="13"/>
  <c r="G4" i="13"/>
  <c r="G8" i="12"/>
  <c r="G6" i="12"/>
  <c r="G9" i="13" l="1"/>
  <c r="J79" i="10" s="1"/>
</calcChain>
</file>

<file path=xl/sharedStrings.xml><?xml version="1.0" encoding="utf-8"?>
<sst xmlns="http://schemas.openxmlformats.org/spreadsheetml/2006/main" count="353" uniqueCount="142">
  <si>
    <t>Description</t>
  </si>
  <si>
    <t>Sum</t>
  </si>
  <si>
    <t>Primary</t>
  </si>
  <si>
    <t>Alternate</t>
  </si>
  <si>
    <t>sPHENIX Detector
Relativistic Heavy Ion Collider
BASIS of ESTIMATE (BoE)</t>
  </si>
  <si>
    <t>L2 Project Name</t>
  </si>
  <si>
    <t>L2 WBS Number</t>
  </si>
  <si>
    <t>L3 Project Name (Control Account)</t>
  </si>
  <si>
    <t>L3 WBS Number</t>
  </si>
  <si>
    <t>Work Package Name</t>
  </si>
  <si>
    <t>WBS Number</t>
  </si>
  <si>
    <t>Basis of Estimate Link</t>
  </si>
  <si>
    <t>DAQ/Trigger</t>
  </si>
  <si>
    <t>Date of Est:</t>
  </si>
  <si>
    <t>Prepared By:</t>
  </si>
  <si>
    <t>DocNo.
(refer Rev. Log)</t>
  </si>
  <si>
    <t>Work Package Name:</t>
  </si>
  <si>
    <t>WBS Number:</t>
  </si>
  <si>
    <t>Control Account Number</t>
  </si>
  <si>
    <t>WBS Dictionary Definition:</t>
  </si>
  <si>
    <t>Estimate Type (check all that apply):</t>
  </si>
  <si>
    <t>Work Complete</t>
  </si>
  <si>
    <t>X</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</si>
  <si>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</si>
  <si>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</si>
  <si>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</si>
  <si>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</si>
  <si>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</si>
  <si>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</si>
  <si>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</si>
  <si>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</si>
  <si>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</si>
  <si>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</si>
  <si>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</si>
  <si>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Follow links for detailed summary</t>
  </si>
  <si>
    <t>Task</t>
  </si>
  <si>
    <t>Cost Basis</t>
  </si>
  <si>
    <t>Cost</t>
  </si>
  <si>
    <t>Parts Procurement</t>
  </si>
  <si>
    <t>Catalogue/Quote/Eng Estimate</t>
  </si>
  <si>
    <t>Contingency</t>
  </si>
  <si>
    <t xml:space="preserve"> M&amp;S Contigency Rules Applied</t>
  </si>
  <si>
    <t>Labor Contingency Rules Applied:</t>
  </si>
  <si>
    <t>M.L. Purschke</t>
  </si>
  <si>
    <t xml:space="preserve">This work package covers the design of the DAQ system, components, and their interconnects. </t>
  </si>
  <si>
    <t>sPHENIX Detector</t>
  </si>
  <si>
    <t>Relativistic Heavy Ion Collider</t>
  </si>
  <si>
    <t>BASIS of ESTIMATE (BoE)</t>
  </si>
  <si>
    <t>DocNo.</t>
  </si>
  <si>
    <t>(refer Rev. Log)</t>
  </si>
  <si>
    <t>This work package covers the production of the DAQ system</t>
  </si>
  <si>
    <t xml:space="preserve">This work package covers the prototype of the DAQ system, components, and most interconnects. </t>
  </si>
  <si>
    <t xml:space="preserve">The following assumptions were used in the estimate: We have virtually all requireed hardware in hand from the PHENIX experiment. This will allow us to perform test of all design features where decisions based on test have to be made. </t>
  </si>
  <si>
    <t>The Procurement estimate is based on quotes and is assigned the standard 10%</t>
  </si>
  <si>
    <t>Procurement</t>
  </si>
  <si>
    <t>This work package covers the implementation of the data acquisition production system and its deployment.</t>
  </si>
  <si>
    <t>Standard items have been assigned 10%</t>
  </si>
  <si>
    <t>The DCM-2 carry  40% because of an issue with the availability of the main chip, which might trigger a re-layout of the board</t>
  </si>
  <si>
    <t>The computers procured in the late stage carry 25% because of the uncertainty of the price development.</t>
  </si>
  <si>
    <t>MTP &lt;-&gt; MPT fiber couplers</t>
  </si>
  <si>
    <t>48 -&gt; 4x12</t>
  </si>
  <si>
    <t xml:space="preserve">Fiber patch panel </t>
  </si>
  <si>
    <t>48 ports</t>
  </si>
  <si>
    <t>DAQ/Trigger: Timing System Protoype</t>
  </si>
  <si>
    <t>DAQ/Trigger: Timing System Design</t>
  </si>
  <si>
    <t>This work package covers the design of the timing system. As needed, tests with actual hardware will be performed to validate the design. No procurement or fabrication costs are foreseen.</t>
  </si>
  <si>
    <t xml:space="preserve">This work package covers the implementation of the timing system prototype, which will be used to validate the design with actual front-end hardware, and will be used by the detector groups to test their detectors. </t>
  </si>
  <si>
    <t>The following assumptions were used in the estimate: 1) The full complement of hardware need to be procured</t>
  </si>
  <si>
    <t>Timing system design</t>
  </si>
  <si>
    <t>Timing System Prototype</t>
  </si>
  <si>
    <t>Procure Hardware</t>
  </si>
  <si>
    <t>FPGA Board</t>
  </si>
  <si>
    <t>Fibers</t>
  </si>
  <si>
    <t>Timing System production</t>
  </si>
  <si>
    <t>Procure FPGA boards</t>
  </si>
  <si>
    <t>Trunk fiber</t>
  </si>
  <si>
    <t>1.6.4.1</t>
  </si>
  <si>
    <t>1.6.4.2</t>
  </si>
  <si>
    <t>1.6.4.3</t>
  </si>
  <si>
    <t>Catalog item</t>
  </si>
  <si>
    <t>catalog price</t>
  </si>
  <si>
    <t>catalog item</t>
  </si>
  <si>
    <t>1.06.04.1</t>
  </si>
  <si>
    <t>1.06.04.2</t>
  </si>
  <si>
    <t>1.06.04.3</t>
  </si>
  <si>
    <t>Optical transmitter breakout board</t>
  </si>
  <si>
    <t>Already bought, BNL internal req.</t>
  </si>
  <si>
    <t>Only if we have to make a new version of the board.</t>
  </si>
  <si>
    <t>1.06.04.03</t>
  </si>
  <si>
    <t>1.06.04.02</t>
  </si>
  <si>
    <t>1.06.04.01</t>
  </si>
  <si>
    <t>Timing System Design Summary</t>
  </si>
  <si>
    <t>Timing System Prototype Summary</t>
  </si>
  <si>
    <t>Timing System Production Summary</t>
  </si>
  <si>
    <t xml:space="preserve">DAQ/Trigger: Timing System Prototype   </t>
  </si>
  <si>
    <t>DAQ/Trigger: Timing System Production</t>
  </si>
  <si>
    <t>1.06.04</t>
  </si>
  <si>
    <t>Timing System</t>
  </si>
  <si>
    <t>77 v7</t>
  </si>
  <si>
    <t>Labor</t>
  </si>
  <si>
    <t>WBS</t>
  </si>
  <si>
    <t>Justification</t>
  </si>
  <si>
    <t>Category</t>
  </si>
  <si>
    <t>Hours</t>
  </si>
  <si>
    <t>TOTAL</t>
  </si>
  <si>
    <t>Timing Design: Evaluate Performance Requirements</t>
  </si>
  <si>
    <t>previous PHENIX timing system</t>
  </si>
  <si>
    <t>PROF</t>
  </si>
  <si>
    <t>TECH</t>
  </si>
  <si>
    <t>SCI</t>
  </si>
  <si>
    <t>Timing: Write design specifications</t>
  </si>
  <si>
    <t>Activity</t>
  </si>
  <si>
    <t>Item</t>
  </si>
  <si>
    <t>Unit Price $</t>
  </si>
  <si>
    <t>Quantity</t>
  </si>
  <si>
    <t>Part nr / What</t>
  </si>
  <si>
    <t>Quote / Info</t>
  </si>
  <si>
    <t>Complete</t>
  </si>
  <si>
    <t>TOTAL Hours</t>
  </si>
  <si>
    <t>TOTAL Materials</t>
  </si>
  <si>
    <t>Timing Proto: Select FPGA Board</t>
  </si>
  <si>
    <t>Timing Proto: Procure Hardware Labor</t>
  </si>
  <si>
    <t>Timing Proto: Develop firmware</t>
  </si>
  <si>
    <t>STUD</t>
  </si>
  <si>
    <t>Timing Proto: Set up hardware</t>
  </si>
  <si>
    <t>Timing Proto: test prototype</t>
  </si>
  <si>
    <t>Timing Proto: Evaluate performance</t>
  </si>
  <si>
    <t>Timing Proto: Update Design Specifications</t>
  </si>
  <si>
    <t>Items</t>
  </si>
  <si>
    <t>TOTAL Labor</t>
  </si>
  <si>
    <t>Timing Proto: Design I/O Transition Module</t>
  </si>
  <si>
    <t>268900 / 268910</t>
  </si>
  <si>
    <t>269300 / 269310</t>
  </si>
  <si>
    <t>Timing Production: Provide Requirements</t>
  </si>
  <si>
    <t>Timing Production: final firmware updates</t>
  </si>
  <si>
    <t>Timing Production: install timing system</t>
  </si>
  <si>
    <t>Timing Production: commission timing system</t>
  </si>
  <si>
    <t>Q / Info</t>
  </si>
  <si>
    <t>270500 / 270510</t>
  </si>
  <si>
    <t>270600 / 270610</t>
  </si>
  <si>
    <t>270700 / 270710</t>
  </si>
  <si>
    <t>Timing Production: additional firmware updates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</si>
</sst>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quot;$&quot;#,##0;[Red]\-&quot;$&quot;#,##0"/>
    <numFmt numFmtId="165" formatCode="&quot;$&quot;#,##0.00"/>
    <numFmt numFmtId="169" formatCode="&quot;$&quot;#,##0"/>
  </numFmts>
  <fonts count="24" x14ac:knownFonts="1">
    <font>
      <sz val="12"/>
      <color theme="1"/>
      <name val="Calibri"/>
      <family val="2"/>
      <charset val="238"/>
      <scheme val="minor"/>
    </font>
    <font>
      <sz val="12"/>
      <color theme="1"/>
      <name val="Calibri"/>
      <family val="2"/>
      <scheme val="minor"/>
    </font>
    <font>
      <u/>
      <sz val="12"/>
      <color theme="10"/>
      <name val="Calibri"/>
      <family val="2"/>
      <scheme val="minor"/>
    </font>
    <font>
      <sz val="12"/>
      <color rgb="FF000000"/>
      <name val="Calibri"/>
      <family val="2"/>
      <scheme val="minor"/>
    </font>
    <font>
      <b/>
      <sz val="12"/>
      <color theme="5"/>
      <name val="Calibri"/>
      <family val="2"/>
      <scheme val="minor"/>
    </font>
    <font>
      <b/>
      <sz val="14"/>
      <color theme="1"/>
      <name val="Calibri"/>
      <family val="2"/>
      <scheme val="minor"/>
    </font>
    <font>
      <b/>
      <sz val="16"/>
      <color theme="3"/>
      <name val="Calibri"/>
      <family val="2"/>
      <scheme val="minor"/>
    </font>
    <font>
      <u/>
      <sz val="12"/>
      <color theme="11"/>
      <name val="Calibri"/>
      <family val="2"/>
      <scheme val="minor"/>
    </font>
    <font>
      <sz val="16"/>
      <color theme="1"/>
      <name val="Calibri"/>
      <family val="2"/>
      <scheme val="minor"/>
    </font>
    <font>
      <b/>
      <sz val="16"/>
      <color theme="1"/>
      <name val="Calibri"/>
      <family val="2"/>
      <scheme val="minor"/>
    </font>
    <font>
      <b/>
      <sz val="14"/>
      <color rgb="FF000000"/>
      <name val="Calibri"/>
      <family val="2"/>
      <scheme val="minor"/>
    </font>
    <font>
      <b/>
      <sz val="24"/>
      <color theme="1"/>
      <name val="Calibri"/>
      <family val="2"/>
      <scheme val="minor"/>
    </font>
    <font>
      <b/>
      <sz val="11"/>
      <color rgb="FF000000"/>
      <name val="Calibri"/>
      <family val="2"/>
      <scheme val="minor"/>
    </font>
    <font>
      <b/>
      <sz val="20"/>
      <color theme="1"/>
      <name val="Calibri"/>
      <family val="2"/>
      <scheme val="minor"/>
    </font>
    <font>
      <sz val="20"/>
      <color theme="1"/>
      <name val="Calibri"/>
      <family val="2"/>
      <scheme val="minor"/>
    </font>
    <font>
      <b/>
      <sz val="24"/>
      <color rgb="FF000000"/>
      <name val="Calibri"/>
      <family val="2"/>
      <scheme val="minor"/>
    </font>
    <font>
      <u/>
      <sz val="12"/>
      <color rgb="FF0000FF"/>
      <name val="Calibri"/>
      <family val="2"/>
      <scheme val="minor"/>
    </font>
    <font>
      <b/>
      <sz val="20"/>
      <color rgb="FF000000"/>
      <name val="Calibri"/>
      <family val="2"/>
      <scheme val="minor"/>
    </font>
    <font>
      <sz val="20"/>
      <color rgb="FF000000"/>
      <name val="Calibri"/>
      <family val="2"/>
      <scheme val="minor"/>
    </font>
    <font>
      <sz val="12"/>
      <color theme="1"/>
      <name val="Calibri"/>
      <family val="2"/>
      <charset val="238"/>
    </font>
    <font>
      <b/>
      <sz val="12"/>
      <color theme="1"/>
      <name val="Calibri"/>
      <family val="2"/>
      <scheme val="minor"/>
    </font>
    <font>
      <b/>
      <sz val="16"/>
      <color rgb="FF000000"/>
      <name val="Calibri"/>
      <family val="2"/>
    </font>
    <font>
      <b/>
      <sz val="12"/>
      <color rgb="FF000000"/>
      <name val="Calibri"/>
      <family val="2"/>
    </font>
    <font>
      <b/>
      <sz val="12"/>
      <color theme="1"/>
      <name val="Calibri"/>
      <family val="2"/>
    </font>
  </fonts>
  <fills count="15">
    <fill>
      <patternFill patternType="none"/>
    </fill>
    <fill>
      <patternFill patternType="gray125"/>
    </fill>
    <fill>
      <patternFill patternType="solid">
        <fgColor rgb="FF0070C0"/>
        <bgColor indexed="64"/>
      </patternFill>
    </fill>
    <fill>
      <patternFill patternType="solid">
        <fgColor theme="0"/>
        <bgColor indexed="64"/>
      </patternFill>
    </fill>
    <fill>
      <patternFill patternType="solid">
        <fgColor theme="0" tint="-0.14999847407452621"/>
        <bgColor indexed="64"/>
      </patternFill>
    </fill>
    <fill>
      <patternFill patternType="solid">
        <fgColor rgb="FFFFFFFF"/>
        <bgColor indexed="64"/>
      </patternFill>
    </fill>
    <fill>
      <patternFill patternType="solid">
        <fgColor theme="3" tint="0.39997558519241921"/>
        <bgColor indexed="64"/>
      </patternFill>
    </fill>
    <fill>
      <patternFill patternType="solid">
        <fgColor rgb="FFFFFFFF"/>
        <bgColor rgb="FF000000"/>
      </patternFill>
    </fill>
    <fill>
      <patternFill patternType="solid">
        <fgColor rgb="FF538DD5"/>
        <bgColor rgb="FF000000"/>
      </patternFill>
    </fill>
    <fill>
      <patternFill patternType="solid">
        <fgColor rgb="FF92CDDC"/>
        <bgColor rgb="FF000000"/>
      </patternFill>
    </fill>
    <fill>
      <patternFill patternType="solid">
        <fgColor rgb="FFB8CCE4"/>
        <bgColor rgb="FF000000"/>
      </patternFill>
    </fill>
    <fill>
      <patternFill patternType="solid">
        <fgColor rgb="FFDAEEF3"/>
        <bgColor rgb="FF000000"/>
      </patternFill>
    </fill>
    <fill>
      <patternFill patternType="solid">
        <fgColor rgb="FF00B0F0"/>
        <bgColor indexed="64"/>
      </patternFill>
    </fill>
    <fill>
      <patternFill patternType="solid">
        <fgColor theme="6" tint="0.59999389629810485"/>
        <bgColor indexed="64"/>
      </patternFill>
    </fill>
    <fill>
      <patternFill patternType="solid">
        <fgColor theme="6" tint="0.59999389629810485"/>
        <bgColor rgb="FF000000"/>
      </patternFill>
    </fill>
  </fills>
  <borders count="56">
    <border>
      <left/>
      <right/>
      <top/>
      <bottom/>
      <diagonal/>
    </border>
    <border>
      <left style="medium">
        <color auto="1"/>
      </left>
      <right/>
      <top style="medium">
        <color auto="1"/>
      </top>
      <bottom/>
      <diagonal/>
    </border>
    <border>
      <left/>
      <right/>
      <top style="medium">
        <color auto="1"/>
      </top>
      <bottom/>
      <diagonal/>
    </border>
    <border>
      <left style="thin">
        <color auto="1"/>
      </left>
      <right/>
      <top style="medium">
        <color auto="1"/>
      </top>
      <bottom/>
      <diagonal/>
    </border>
    <border>
      <left/>
      <right style="thin">
        <color auto="1"/>
      </right>
      <top style="medium">
        <color auto="1"/>
      </top>
      <bottom/>
      <diagonal/>
    </border>
    <border>
      <left/>
      <right style="medium">
        <color auto="1"/>
      </right>
      <top style="medium">
        <color auto="1"/>
      </top>
      <bottom/>
      <diagonal/>
    </border>
    <border>
      <left style="medium">
        <color auto="1"/>
      </left>
      <right/>
      <top/>
      <bottom/>
      <diagonal/>
    </border>
    <border>
      <left style="thin">
        <color auto="1"/>
      </left>
      <right/>
      <top/>
      <bottom/>
      <diagonal/>
    </border>
    <border>
      <left/>
      <right style="thin">
        <color auto="1"/>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style="thin">
        <color auto="1"/>
      </left>
      <right/>
      <top/>
      <bottom style="medium">
        <color auto="1"/>
      </bottom>
      <diagonal/>
    </border>
    <border>
      <left/>
      <right style="thin">
        <color auto="1"/>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style="medium">
        <color rgb="FF000000"/>
      </bottom>
      <diagonal/>
    </border>
    <border>
      <left/>
      <right/>
      <top/>
      <bottom style="medium">
        <color rgb="FF000000"/>
      </bottom>
      <diagonal/>
    </border>
    <border>
      <left/>
      <right style="medium">
        <color rgb="FF000000"/>
      </right>
      <top style="medium">
        <color auto="1"/>
      </top>
      <bottom/>
      <diagonal/>
    </border>
    <border>
      <left/>
      <right style="medium">
        <color rgb="FF000000"/>
      </right>
      <top/>
      <bottom style="medium">
        <color rgb="FF000000"/>
      </bottom>
      <diagonal/>
    </border>
    <border>
      <left/>
      <right style="medium">
        <color rgb="FF000000"/>
      </right>
      <top/>
      <bottom/>
      <diagonal/>
    </border>
    <border>
      <left/>
      <right style="medium">
        <color rgb="FF000000"/>
      </right>
      <top/>
      <bottom style="medium">
        <color auto="1"/>
      </bottom>
      <diagonal/>
    </border>
    <border>
      <left style="medium">
        <color auto="1"/>
      </left>
      <right/>
      <top style="medium">
        <color rgb="FF000000"/>
      </top>
      <bottom/>
      <diagonal/>
    </border>
    <border>
      <left style="medium">
        <color rgb="FF000000"/>
      </left>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10">
    <xf numFmtId="0" fontId="0" fillId="0" borderId="0"/>
    <xf numFmtId="0" fontId="2"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cellStyleXfs>
  <cellXfs count="420">
    <xf numFmtId="0" fontId="0" fillId="0" borderId="0" xfId="0"/>
    <xf numFmtId="0" fontId="0" fillId="0" borderId="0" xfId="0" applyAlignment="1">
      <alignment vertical="top" wrapText="1"/>
    </xf>
    <xf numFmtId="0" fontId="3" fillId="0" borderId="0" xfId="0" applyFont="1" applyAlignment="1">
      <alignment vertical="top" wrapText="1"/>
    </xf>
    <xf numFmtId="0" fontId="2" fillId="0" borderId="0" xfId="1" applyAlignment="1">
      <alignment vertical="top" wrapText="1"/>
    </xf>
    <xf numFmtId="0" fontId="5" fillId="0" borderId="0" xfId="0" applyFont="1" applyAlignment="1">
      <alignment vertical="top" wrapText="1"/>
    </xf>
    <xf numFmtId="0" fontId="4" fillId="0" borderId="0" xfId="0" applyFont="1" applyAlignment="1">
      <alignment vertical="top" wrapText="1"/>
    </xf>
    <xf numFmtId="0" fontId="0" fillId="0" borderId="0" xfId="0" applyAlignment="1">
      <alignment vertical="top"/>
    </xf>
    <xf numFmtId="164" fontId="0" fillId="0" borderId="0" xfId="0" applyNumberFormat="1" applyAlignment="1">
      <alignment vertical="top"/>
    </xf>
    <xf numFmtId="164" fontId="3" fillId="0" borderId="0" xfId="0" applyNumberFormat="1" applyFont="1" applyAlignment="1">
      <alignment vertical="top"/>
    </xf>
    <xf numFmtId="0" fontId="3" fillId="0" borderId="0" xfId="0" applyFont="1" applyAlignment="1">
      <alignment vertical="top"/>
    </xf>
    <xf numFmtId="0" fontId="6" fillId="0" borderId="0" xfId="0" applyFont="1" applyAlignment="1">
      <alignment vertical="top" wrapText="1"/>
    </xf>
    <xf numFmtId="0" fontId="9" fillId="0" borderId="0" xfId="0" applyFont="1"/>
    <xf numFmtId="3" fontId="0" fillId="0" borderId="0" xfId="0" applyNumberFormat="1" applyAlignment="1">
      <alignment vertical="top"/>
    </xf>
    <xf numFmtId="0" fontId="0" fillId="2" borderId="1" xfId="0" applyFill="1" applyBorder="1"/>
    <xf numFmtId="0" fontId="0" fillId="2" borderId="2" xfId="0" applyFill="1" applyBorder="1"/>
    <xf numFmtId="0" fontId="0" fillId="2" borderId="5" xfId="0" applyFill="1" applyBorder="1"/>
    <xf numFmtId="0" fontId="0" fillId="2" borderId="6" xfId="0" applyFill="1" applyBorder="1"/>
    <xf numFmtId="0" fontId="0" fillId="2" borderId="0" xfId="0" applyFill="1"/>
    <xf numFmtId="0" fontId="0" fillId="2" borderId="9" xfId="0" applyFill="1" applyBorder="1"/>
    <xf numFmtId="0" fontId="0" fillId="2" borderId="10" xfId="0" applyFill="1" applyBorder="1"/>
    <xf numFmtId="0" fontId="0" fillId="2" borderId="11" xfId="0" applyFill="1" applyBorder="1"/>
    <xf numFmtId="0" fontId="0" fillId="2" borderId="14" xfId="0" applyFill="1" applyBorder="1"/>
    <xf numFmtId="0" fontId="5" fillId="0" borderId="0" xfId="0" applyFont="1"/>
    <xf numFmtId="0" fontId="5" fillId="4" borderId="0" xfId="0" applyFont="1" applyFill="1"/>
    <xf numFmtId="0" fontId="8" fillId="0" borderId="0" xfId="0" applyFont="1"/>
    <xf numFmtId="0" fontId="8" fillId="4" borderId="0" xfId="0" applyFont="1" applyFill="1"/>
    <xf numFmtId="0" fontId="0" fillId="4" borderId="6" xfId="0" applyFill="1" applyBorder="1"/>
    <xf numFmtId="0" fontId="0" fillId="4" borderId="0" xfId="0" applyFill="1"/>
    <xf numFmtId="0" fontId="0" fillId="4" borderId="9" xfId="0" applyFill="1" applyBorder="1"/>
    <xf numFmtId="0" fontId="9" fillId="4" borderId="6" xfId="0" applyFont="1" applyFill="1" applyBorder="1"/>
    <xf numFmtId="0" fontId="9" fillId="4" borderId="0" xfId="0" applyFont="1" applyFill="1"/>
    <xf numFmtId="0" fontId="9" fillId="4" borderId="9" xfId="0" applyFont="1" applyFill="1" applyBorder="1"/>
    <xf numFmtId="0" fontId="0" fillId="4" borderId="10" xfId="0" applyFill="1" applyBorder="1"/>
    <xf numFmtId="0" fontId="0" fillId="4" borderId="11" xfId="0" applyFill="1" applyBorder="1"/>
    <xf numFmtId="0" fontId="0" fillId="4" borderId="14" xfId="0" applyFill="1" applyBorder="1"/>
    <xf numFmtId="0" fontId="0" fillId="3" borderId="0" xfId="0" applyFill="1"/>
    <xf numFmtId="0" fontId="0" fillId="6" borderId="1" xfId="0" applyFill="1" applyBorder="1"/>
    <xf numFmtId="0" fontId="0" fillId="6" borderId="2" xfId="0" applyFill="1" applyBorder="1"/>
    <xf numFmtId="0" fontId="0" fillId="6" borderId="6" xfId="0" applyFill="1" applyBorder="1"/>
    <xf numFmtId="0" fontId="0" fillId="6" borderId="0" xfId="0" applyFill="1"/>
    <xf numFmtId="0" fontId="0" fillId="3" borderId="0" xfId="0" applyFill="1" applyAlignment="1">
      <alignment vertical="center"/>
    </xf>
    <xf numFmtId="0" fontId="0" fillId="3" borderId="6" xfId="0" applyFill="1" applyBorder="1"/>
    <xf numFmtId="0" fontId="0" fillId="3" borderId="9" xfId="0" applyFill="1" applyBorder="1"/>
    <xf numFmtId="0" fontId="0" fillId="3" borderId="11" xfId="0" applyFill="1" applyBorder="1" applyProtection="1">
      <protection locked="0"/>
    </xf>
    <xf numFmtId="0" fontId="5" fillId="3" borderId="0" xfId="0" applyFont="1" applyFill="1" applyAlignment="1">
      <alignment horizontal="left" indent="1"/>
    </xf>
    <xf numFmtId="0" fontId="0" fillId="3" borderId="10" xfId="0" applyFill="1" applyBorder="1"/>
    <xf numFmtId="0" fontId="0" fillId="3" borderId="11" xfId="0" applyFill="1" applyBorder="1"/>
    <xf numFmtId="0" fontId="0" fillId="3" borderId="14" xfId="0" applyFill="1" applyBorder="1"/>
    <xf numFmtId="0" fontId="14" fillId="3" borderId="6" xfId="0" applyFont="1" applyFill="1" applyBorder="1" applyAlignment="1" applyProtection="1">
      <alignment vertical="top"/>
      <protection locked="0"/>
    </xf>
    <xf numFmtId="0" fontId="14" fillId="3" borderId="0" xfId="0" applyFont="1" applyFill="1" applyAlignment="1" applyProtection="1">
      <alignment vertical="top"/>
      <protection locked="0"/>
    </xf>
    <xf numFmtId="0" fontId="14" fillId="3" borderId="9" xfId="0" applyFont="1" applyFill="1" applyBorder="1" applyAlignment="1" applyProtection="1">
      <alignment vertical="top"/>
      <protection locked="0"/>
    </xf>
    <xf numFmtId="0" fontId="0" fillId="3" borderId="6" xfId="0" applyFill="1" applyBorder="1" applyAlignment="1" applyProtection="1">
      <alignment horizontal="left" vertical="top"/>
      <protection locked="0"/>
    </xf>
    <xf numFmtId="0" fontId="0" fillId="3" borderId="0" xfId="0" applyFill="1" applyAlignment="1" applyProtection="1">
      <alignment horizontal="center" vertical="top"/>
      <protection locked="0"/>
    </xf>
    <xf numFmtId="0" fontId="0" fillId="3" borderId="0" xfId="0" applyFill="1" applyAlignment="1">
      <alignment horizontal="center" vertical="center"/>
    </xf>
    <xf numFmtId="0" fontId="0" fillId="3" borderId="0" xfId="0" applyFill="1" applyAlignment="1" applyProtection="1">
      <alignment horizontal="center" vertical="center"/>
      <protection locked="0"/>
    </xf>
    <xf numFmtId="0" fontId="0" fillId="3" borderId="0" xfId="0" applyFill="1" applyAlignment="1" applyProtection="1">
      <alignment horizontal="left" vertical="top"/>
      <protection locked="0"/>
    </xf>
    <xf numFmtId="0" fontId="0" fillId="3" borderId="9" xfId="0" applyFill="1" applyBorder="1" applyAlignment="1" applyProtection="1">
      <alignment horizontal="left" vertical="top"/>
      <protection locked="0"/>
    </xf>
    <xf numFmtId="165" fontId="0" fillId="3" borderId="0" xfId="0" applyNumberFormat="1" applyFill="1" applyAlignment="1" applyProtection="1">
      <alignment horizontal="right" vertical="top"/>
      <protection locked="0"/>
    </xf>
    <xf numFmtId="165" fontId="2" fillId="3" borderId="0" xfId="1" applyNumberFormat="1" applyFill="1" applyAlignment="1" applyProtection="1">
      <alignment horizontal="right" vertical="top"/>
      <protection locked="0"/>
    </xf>
    <xf numFmtId="0" fontId="0" fillId="3" borderId="10" xfId="0" applyFill="1" applyBorder="1" applyAlignment="1" applyProtection="1">
      <alignment horizontal="left" vertical="top"/>
      <protection locked="0"/>
    </xf>
    <xf numFmtId="0" fontId="0" fillId="3" borderId="11" xfId="0" applyFill="1" applyBorder="1" applyAlignment="1" applyProtection="1">
      <alignment horizontal="left" vertical="top"/>
      <protection locked="0"/>
    </xf>
    <xf numFmtId="0" fontId="0" fillId="3" borderId="14" xfId="0" applyFill="1" applyBorder="1" applyAlignment="1" applyProtection="1">
      <alignment horizontal="left" vertical="top"/>
      <protection locked="0"/>
    </xf>
    <xf numFmtId="0" fontId="0" fillId="3" borderId="10" xfId="0" applyFill="1" applyBorder="1" applyAlignment="1">
      <alignment horizontal="left" vertical="top"/>
    </xf>
    <xf numFmtId="0" fontId="0" fillId="3" borderId="11" xfId="0" applyFill="1" applyBorder="1" applyAlignment="1">
      <alignment horizontal="left" vertical="top"/>
    </xf>
    <xf numFmtId="0" fontId="0" fillId="3" borderId="0" xfId="0" applyFill="1" applyAlignment="1">
      <alignment horizontal="left" vertical="top"/>
    </xf>
    <xf numFmtId="0" fontId="0" fillId="3" borderId="9" xfId="0" applyFill="1" applyBorder="1" applyAlignment="1">
      <alignment horizontal="left" vertical="top"/>
    </xf>
    <xf numFmtId="0" fontId="0" fillId="0" borderId="6" xfId="0" applyBorder="1" applyAlignment="1">
      <alignment horizontal="left" vertical="top"/>
    </xf>
    <xf numFmtId="0" fontId="0" fillId="0" borderId="0" xfId="0" applyAlignment="1">
      <alignment horizontal="left" vertical="top"/>
    </xf>
    <xf numFmtId="0" fontId="0" fillId="0" borderId="9" xfId="0" applyBorder="1" applyAlignment="1">
      <alignment horizontal="left" vertical="top"/>
    </xf>
    <xf numFmtId="0" fontId="3" fillId="7" borderId="0" xfId="0" applyFont="1" applyFill="1"/>
    <xf numFmtId="0" fontId="3" fillId="8" borderId="1" xfId="0" applyFont="1" applyFill="1" applyBorder="1"/>
    <xf numFmtId="0" fontId="3" fillId="8" borderId="2" xfId="0" applyFont="1" applyFill="1" applyBorder="1"/>
    <xf numFmtId="0" fontId="3" fillId="8" borderId="6" xfId="0" applyFont="1" applyFill="1" applyBorder="1"/>
    <xf numFmtId="0" fontId="3" fillId="8" borderId="0" xfId="0" applyFont="1" applyFill="1"/>
    <xf numFmtId="0" fontId="3" fillId="7" borderId="0" xfId="0" applyFont="1" applyFill="1" applyAlignment="1" applyProtection="1">
      <alignment horizontal="center" vertical="center"/>
      <protection locked="0"/>
    </xf>
    <xf numFmtId="0" fontId="10" fillId="7" borderId="1" xfId="0" applyFont="1" applyFill="1" applyBorder="1" applyAlignment="1">
      <alignment horizontal="center" wrapText="1"/>
    </xf>
    <xf numFmtId="0" fontId="10" fillId="7" borderId="18" xfId="0" applyFont="1" applyFill="1" applyBorder="1" applyAlignment="1">
      <alignment horizontal="center" wrapText="1"/>
    </xf>
    <xf numFmtId="0" fontId="3" fillId="7" borderId="0" xfId="0" applyFont="1" applyFill="1" applyAlignment="1">
      <alignment vertical="center"/>
    </xf>
    <xf numFmtId="0" fontId="3" fillId="7" borderId="6" xfId="0" applyFont="1" applyFill="1" applyBorder="1"/>
    <xf numFmtId="0" fontId="3" fillId="7" borderId="9" xfId="0" applyFont="1" applyFill="1" applyBorder="1"/>
    <xf numFmtId="0" fontId="3" fillId="7" borderId="11" xfId="0" applyFont="1" applyFill="1" applyBorder="1" applyProtection="1">
      <protection locked="0"/>
    </xf>
    <xf numFmtId="0" fontId="10" fillId="7" borderId="0" xfId="0" applyFont="1" applyFill="1" applyAlignment="1">
      <alignment horizontal="left" indent="1"/>
    </xf>
    <xf numFmtId="0" fontId="3" fillId="7" borderId="10" xfId="0" applyFont="1" applyFill="1" applyBorder="1"/>
    <xf numFmtId="0" fontId="3" fillId="7" borderId="11" xfId="0" applyFont="1" applyFill="1" applyBorder="1"/>
    <xf numFmtId="0" fontId="3" fillId="7" borderId="14" xfId="0" applyFont="1" applyFill="1" applyBorder="1"/>
    <xf numFmtId="0" fontId="18" fillId="7" borderId="6" xfId="0" applyFont="1" applyFill="1" applyBorder="1" applyAlignment="1" applyProtection="1">
      <alignment vertical="top"/>
      <protection locked="0"/>
    </xf>
    <xf numFmtId="0" fontId="18" fillId="7" borderId="0" xfId="0" applyFont="1" applyFill="1" applyAlignment="1" applyProtection="1">
      <alignment vertical="top"/>
      <protection locked="0"/>
    </xf>
    <xf numFmtId="0" fontId="18" fillId="7" borderId="9" xfId="0" applyFont="1" applyFill="1" applyBorder="1" applyAlignment="1" applyProtection="1">
      <alignment vertical="top"/>
      <protection locked="0"/>
    </xf>
    <xf numFmtId="0" fontId="3" fillId="7" borderId="6" xfId="0" applyFont="1" applyFill="1" applyBorder="1" applyAlignment="1" applyProtection="1">
      <alignment horizontal="left" vertical="top"/>
      <protection locked="0"/>
    </xf>
    <xf numFmtId="0" fontId="3" fillId="7" borderId="0" xfId="0" applyFont="1" applyFill="1" applyAlignment="1" applyProtection="1">
      <alignment horizontal="center" vertical="top"/>
      <protection locked="0"/>
    </xf>
    <xf numFmtId="0" fontId="3" fillId="7" borderId="0" xfId="0" applyFont="1" applyFill="1" applyAlignment="1">
      <alignment horizontal="center" vertical="center"/>
    </xf>
    <xf numFmtId="0" fontId="3" fillId="7" borderId="0" xfId="0" applyFont="1" applyFill="1" applyAlignment="1" applyProtection="1">
      <alignment horizontal="left" vertical="top"/>
      <protection locked="0"/>
    </xf>
    <xf numFmtId="0" fontId="3" fillId="7" borderId="9" xfId="0" applyFont="1" applyFill="1" applyBorder="1" applyAlignment="1" applyProtection="1">
      <alignment horizontal="left" vertical="top"/>
      <protection locked="0"/>
    </xf>
    <xf numFmtId="165" fontId="2" fillId="7" borderId="0" xfId="1" applyNumberFormat="1" applyFill="1" applyAlignment="1" applyProtection="1">
      <alignment horizontal="right" vertical="top"/>
      <protection locked="0"/>
    </xf>
    <xf numFmtId="0" fontId="3" fillId="7" borderId="10" xfId="0" applyFont="1" applyFill="1" applyBorder="1" applyAlignment="1" applyProtection="1">
      <alignment horizontal="left" vertical="top"/>
      <protection locked="0"/>
    </xf>
    <xf numFmtId="0" fontId="3" fillId="7" borderId="11" xfId="0" applyFont="1" applyFill="1" applyBorder="1" applyAlignment="1" applyProtection="1">
      <alignment horizontal="left" vertical="top"/>
      <protection locked="0"/>
    </xf>
    <xf numFmtId="0" fontId="3" fillId="7" borderId="14" xfId="0" applyFont="1" applyFill="1" applyBorder="1" applyAlignment="1" applyProtection="1">
      <alignment horizontal="left" vertical="top"/>
      <protection locked="0"/>
    </xf>
    <xf numFmtId="0" fontId="3" fillId="7" borderId="0" xfId="0" applyFont="1" applyFill="1" applyAlignment="1">
      <alignment horizontal="left" vertical="top"/>
    </xf>
    <xf numFmtId="0" fontId="3" fillId="7" borderId="10" xfId="0" applyFont="1" applyFill="1" applyBorder="1" applyAlignment="1">
      <alignment horizontal="left" vertical="top"/>
    </xf>
    <xf numFmtId="0" fontId="3" fillId="7" borderId="11" xfId="0" applyFont="1" applyFill="1" applyBorder="1" applyAlignment="1">
      <alignment horizontal="left" vertical="top"/>
    </xf>
    <xf numFmtId="0" fontId="3" fillId="7" borderId="9" xfId="0" applyFont="1" applyFill="1" applyBorder="1" applyAlignment="1">
      <alignment horizontal="left" vertical="top"/>
    </xf>
    <xf numFmtId="0" fontId="3" fillId="0" borderId="0" xfId="0" applyFont="1" applyAlignment="1">
      <alignment horizontal="left" vertical="top"/>
    </xf>
    <xf numFmtId="0" fontId="3" fillId="0" borderId="6" xfId="0" applyFont="1" applyBorder="1" applyAlignment="1">
      <alignment horizontal="left" vertical="top"/>
    </xf>
    <xf numFmtId="0" fontId="3" fillId="0" borderId="9" xfId="0" applyFont="1" applyBorder="1" applyAlignment="1">
      <alignment horizontal="left" vertical="top"/>
    </xf>
    <xf numFmtId="165" fontId="0" fillId="0" borderId="0" xfId="0" applyNumberFormat="1"/>
    <xf numFmtId="165" fontId="0" fillId="3" borderId="0" xfId="0" applyNumberFormat="1" applyFill="1" applyAlignment="1" applyProtection="1">
      <alignment horizontal="left" vertical="top"/>
      <protection locked="0"/>
    </xf>
    <xf numFmtId="165" fontId="0" fillId="3" borderId="0" xfId="0" applyNumberFormat="1" applyFill="1" applyAlignment="1" applyProtection="1">
      <alignment horizontal="left"/>
      <protection locked="0"/>
    </xf>
    <xf numFmtId="165" fontId="3" fillId="7" borderId="0" xfId="0" applyNumberFormat="1" applyFont="1" applyFill="1" applyAlignment="1" applyProtection="1">
      <alignment horizontal="left" vertical="top"/>
      <protection locked="0"/>
    </xf>
    <xf numFmtId="0" fontId="0" fillId="3" borderId="10" xfId="0" applyFill="1" applyBorder="1" applyAlignment="1">
      <alignment horizontal="left"/>
    </xf>
    <xf numFmtId="0" fontId="0" fillId="3" borderId="11" xfId="0" applyFill="1" applyBorder="1" applyAlignment="1">
      <alignment horizontal="left"/>
    </xf>
    <xf numFmtId="0" fontId="0" fillId="3" borderId="14" xfId="0" applyFill="1" applyBorder="1" applyAlignment="1">
      <alignment horizontal="left"/>
    </xf>
    <xf numFmtId="0" fontId="12" fillId="5" borderId="10" xfId="0" applyFont="1" applyFill="1" applyBorder="1" applyAlignment="1">
      <alignment horizontal="center" vertical="center" wrapText="1"/>
    </xf>
    <xf numFmtId="0" fontId="12" fillId="5" borderId="11" xfId="0" applyFont="1" applyFill="1" applyBorder="1" applyAlignment="1">
      <alignment horizontal="center" vertical="center" wrapText="1"/>
    </xf>
    <xf numFmtId="0" fontId="12" fillId="5" borderId="14" xfId="0" applyFont="1" applyFill="1" applyBorder="1" applyAlignment="1">
      <alignment horizontal="center" vertical="center" wrapText="1"/>
    </xf>
    <xf numFmtId="0" fontId="0" fillId="3" borderId="6" xfId="0" applyFill="1" applyBorder="1" applyAlignment="1">
      <alignment horizontal="left"/>
    </xf>
    <xf numFmtId="0" fontId="0" fillId="3" borderId="0" xfId="0" applyFill="1" applyAlignment="1">
      <alignment horizontal="left"/>
    </xf>
    <xf numFmtId="0" fontId="0" fillId="3" borderId="9" xfId="0" applyFill="1" applyBorder="1" applyAlignment="1">
      <alignment horizontal="left"/>
    </xf>
    <xf numFmtId="0" fontId="12" fillId="5" borderId="6" xfId="0" applyFont="1" applyFill="1" applyBorder="1" applyAlignment="1">
      <alignment horizontal="center" vertical="center" wrapText="1"/>
    </xf>
    <xf numFmtId="0" fontId="12" fillId="5" borderId="0" xfId="0" applyFont="1" applyFill="1" applyAlignment="1">
      <alignment horizontal="center" vertical="center" wrapText="1"/>
    </xf>
    <xf numFmtId="0" fontId="12" fillId="5" borderId="9" xfId="0" applyFont="1" applyFill="1" applyBorder="1" applyAlignment="1">
      <alignment horizontal="center" vertical="center" wrapText="1"/>
    </xf>
    <xf numFmtId="0" fontId="0" fillId="0" borderId="6" xfId="0" applyBorder="1"/>
    <xf numFmtId="0" fontId="0" fillId="0" borderId="0" xfId="0"/>
    <xf numFmtId="0" fontId="0" fillId="0" borderId="9" xfId="0" applyBorder="1"/>
    <xf numFmtId="0" fontId="2" fillId="0" borderId="0" xfId="1"/>
    <xf numFmtId="0" fontId="2" fillId="0" borderId="6" xfId="1" applyBorder="1"/>
    <xf numFmtId="0" fontId="2" fillId="0" borderId="9" xfId="1" applyBorder="1"/>
    <xf numFmtId="0" fontId="9" fillId="0" borderId="15" xfId="0" applyFont="1" applyBorder="1" applyAlignment="1">
      <alignment horizontal="left"/>
    </xf>
    <xf numFmtId="0" fontId="9" fillId="0" borderId="16" xfId="0" applyFont="1" applyBorder="1" applyAlignment="1">
      <alignment horizontal="left"/>
    </xf>
    <xf numFmtId="0" fontId="9" fillId="0" borderId="17" xfId="0" applyFont="1" applyBorder="1" applyAlignment="1">
      <alignment horizontal="left"/>
    </xf>
    <xf numFmtId="0" fontId="0" fillId="0" borderId="1" xfId="0" applyBorder="1"/>
    <xf numFmtId="0" fontId="0" fillId="0" borderId="2" xfId="0" applyBorder="1"/>
    <xf numFmtId="0" fontId="0" fillId="0" borderId="5" xfId="0" applyBorder="1"/>
    <xf numFmtId="0" fontId="8" fillId="3" borderId="10" xfId="0" applyFont="1" applyFill="1" applyBorder="1" applyAlignment="1">
      <alignment horizontal="left"/>
    </xf>
    <xf numFmtId="0" fontId="8" fillId="3" borderId="11" xfId="0" applyFont="1" applyFill="1" applyBorder="1" applyAlignment="1">
      <alignment horizontal="left"/>
    </xf>
    <xf numFmtId="0" fontId="8" fillId="3" borderId="14" xfId="0" applyFont="1" applyFill="1" applyBorder="1" applyAlignment="1">
      <alignment horizontal="left"/>
    </xf>
    <xf numFmtId="0" fontId="11" fillId="3" borderId="3" xfId="0" applyFont="1" applyFill="1" applyBorder="1" applyAlignment="1">
      <alignment horizontal="center" vertical="center" wrapText="1"/>
    </xf>
    <xf numFmtId="0" fontId="11" fillId="3" borderId="2" xfId="0" applyFont="1" applyFill="1" applyBorder="1" applyAlignment="1">
      <alignment horizontal="center" vertical="center"/>
    </xf>
    <xf numFmtId="0" fontId="11" fillId="3" borderId="4" xfId="0" applyFont="1" applyFill="1" applyBorder="1" applyAlignment="1">
      <alignment horizontal="center" vertical="center"/>
    </xf>
    <xf numFmtId="0" fontId="11" fillId="3" borderId="7" xfId="0" applyFont="1" applyFill="1" applyBorder="1" applyAlignment="1">
      <alignment horizontal="center" vertical="center"/>
    </xf>
    <xf numFmtId="0" fontId="11" fillId="3" borderId="0" xfId="0" applyFont="1" applyFill="1" applyAlignment="1">
      <alignment horizontal="center" vertical="center"/>
    </xf>
    <xf numFmtId="0" fontId="11" fillId="3" borderId="8" xfId="0" applyFont="1" applyFill="1" applyBorder="1" applyAlignment="1">
      <alignment horizontal="center" vertical="center"/>
    </xf>
    <xf numFmtId="0" fontId="11" fillId="3" borderId="12" xfId="0" applyFont="1" applyFill="1" applyBorder="1" applyAlignment="1">
      <alignment horizontal="center" vertical="center"/>
    </xf>
    <xf numFmtId="0" fontId="11" fillId="3" borderId="11" xfId="0" applyFont="1" applyFill="1" applyBorder="1" applyAlignment="1">
      <alignment horizontal="center" vertical="center"/>
    </xf>
    <xf numFmtId="0" fontId="11" fillId="3" borderId="13" xfId="0" applyFont="1" applyFill="1" applyBorder="1" applyAlignment="1">
      <alignment horizontal="center" vertical="center"/>
    </xf>
    <xf numFmtId="0" fontId="5" fillId="3" borderId="6" xfId="0" applyFont="1" applyFill="1" applyBorder="1" applyAlignment="1">
      <alignment horizontal="left"/>
    </xf>
    <xf numFmtId="0" fontId="5" fillId="3" borderId="0" xfId="0" applyFont="1" applyFill="1" applyAlignment="1">
      <alignment horizontal="left"/>
    </xf>
    <xf numFmtId="0" fontId="5" fillId="3" borderId="9" xfId="0" applyFont="1" applyFill="1" applyBorder="1" applyAlignment="1">
      <alignment horizontal="left"/>
    </xf>
    <xf numFmtId="0" fontId="13" fillId="3" borderId="1" xfId="0" applyFont="1" applyFill="1" applyBorder="1" applyAlignment="1">
      <alignment horizontal="left" vertical="center" indent="1"/>
    </xf>
    <xf numFmtId="0" fontId="13" fillId="3" borderId="2" xfId="0" applyFont="1" applyFill="1" applyBorder="1" applyAlignment="1">
      <alignment horizontal="left" vertical="center" indent="1"/>
    </xf>
    <xf numFmtId="0" fontId="13" fillId="3" borderId="5" xfId="0" applyFont="1" applyFill="1" applyBorder="1" applyAlignment="1">
      <alignment horizontal="left" vertical="center" indent="1"/>
    </xf>
    <xf numFmtId="0" fontId="13" fillId="3" borderId="6" xfId="0" applyFont="1" applyFill="1" applyBorder="1" applyAlignment="1">
      <alignment horizontal="left" vertical="center" indent="1"/>
    </xf>
    <xf numFmtId="0" fontId="13" fillId="3" borderId="0" xfId="0" applyFont="1" applyFill="1" applyAlignment="1">
      <alignment horizontal="left" vertical="center" indent="1"/>
    </xf>
    <xf numFmtId="0" fontId="13" fillId="3" borderId="9" xfId="0" applyFont="1" applyFill="1" applyBorder="1" applyAlignment="1">
      <alignment horizontal="left" vertical="center" indent="1"/>
    </xf>
    <xf numFmtId="0" fontId="0" fillId="3" borderId="6" xfId="0" applyFill="1" applyBorder="1" applyAlignment="1">
      <alignment horizontal="left" vertical="top"/>
    </xf>
    <xf numFmtId="0" fontId="0" fillId="0" borderId="0" xfId="0" applyAlignment="1">
      <alignment horizontal="left" vertical="top"/>
    </xf>
    <xf numFmtId="0" fontId="0" fillId="0" borderId="9" xfId="0" applyBorder="1" applyAlignment="1">
      <alignment horizontal="left" vertical="top"/>
    </xf>
    <xf numFmtId="0" fontId="0" fillId="0" borderId="6"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0" fillId="0" borderId="14" xfId="0" applyBorder="1" applyAlignment="1">
      <alignment horizontal="left" vertical="top"/>
    </xf>
    <xf numFmtId="0" fontId="0" fillId="3" borderId="6"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9" xfId="0" applyFill="1" applyBorder="1" applyAlignment="1" applyProtection="1">
      <alignment horizontal="left" vertical="top" wrapText="1"/>
      <protection locked="0"/>
    </xf>
    <xf numFmtId="0" fontId="0" fillId="3" borderId="10" xfId="0" applyFill="1" applyBorder="1" applyAlignment="1" applyProtection="1">
      <alignment horizontal="left" vertical="top" wrapText="1"/>
      <protection locked="0"/>
    </xf>
    <xf numFmtId="0" fontId="0" fillId="3" borderId="11" xfId="0" applyFill="1" applyBorder="1" applyAlignment="1" applyProtection="1">
      <alignment horizontal="left" vertical="top" wrapText="1"/>
      <protection locked="0"/>
    </xf>
    <xf numFmtId="0" fontId="0" fillId="3" borderId="14" xfId="0" applyFill="1" applyBorder="1" applyAlignment="1" applyProtection="1">
      <alignment horizontal="left" vertical="top" wrapText="1"/>
      <protection locked="0"/>
    </xf>
    <xf numFmtId="0" fontId="2" fillId="3" borderId="0" xfId="1" applyFill="1" applyAlignment="1" applyProtection="1">
      <alignment horizontal="center" vertical="top"/>
      <protection locked="0"/>
    </xf>
    <xf numFmtId="0" fontId="2" fillId="3" borderId="9" xfId="1" applyFill="1" applyBorder="1" applyAlignment="1" applyProtection="1">
      <alignment horizontal="center" vertical="top"/>
      <protection locked="0"/>
    </xf>
    <xf numFmtId="0" fontId="0" fillId="0" borderId="6" xfId="0" applyBorder="1" applyAlignment="1">
      <alignment vertical="top" wrapText="1"/>
    </xf>
    <xf numFmtId="0" fontId="0" fillId="0" borderId="0" xfId="0" applyAlignment="1">
      <alignment vertical="top" wrapText="1"/>
    </xf>
    <xf numFmtId="0" fontId="0" fillId="0" borderId="9" xfId="0" applyBorder="1" applyAlignment="1">
      <alignment vertical="top" wrapText="1"/>
    </xf>
    <xf numFmtId="0" fontId="0" fillId="0" borderId="10" xfId="0" applyBorder="1" applyAlignment="1">
      <alignment vertical="top" wrapText="1"/>
    </xf>
    <xf numFmtId="0" fontId="0" fillId="0" borderId="11" xfId="0" applyBorder="1" applyAlignment="1">
      <alignment vertical="top" wrapText="1"/>
    </xf>
    <xf numFmtId="0" fontId="0" fillId="0" borderId="14" xfId="0" applyBorder="1" applyAlignment="1">
      <alignment vertical="top" wrapText="1"/>
    </xf>
    <xf numFmtId="0" fontId="2" fillId="0" borderId="0" xfId="1" applyAlignment="1">
      <alignment horizontal="center"/>
    </xf>
    <xf numFmtId="0" fontId="5" fillId="3" borderId="1" xfId="0" applyFont="1" applyFill="1" applyBorder="1" applyAlignment="1">
      <alignment horizontal="left" vertical="center" indent="1"/>
    </xf>
    <xf numFmtId="0" fontId="5" fillId="3" borderId="2" xfId="0" applyFont="1" applyFill="1" applyBorder="1" applyAlignment="1">
      <alignment horizontal="left" vertical="center" indent="1"/>
    </xf>
    <xf numFmtId="0" fontId="5" fillId="3" borderId="5" xfId="0" applyFont="1" applyFill="1" applyBorder="1" applyAlignment="1">
      <alignment horizontal="left" vertical="center" indent="1"/>
    </xf>
    <xf numFmtId="0" fontId="5" fillId="3" borderId="9" xfId="0" applyFont="1" applyFill="1" applyBorder="1" applyAlignment="1">
      <alignment horizontal="left" vertical="center" indent="1"/>
    </xf>
    <xf numFmtId="0" fontId="5" fillId="3" borderId="6" xfId="0" applyFont="1" applyFill="1" applyBorder="1" applyAlignment="1">
      <alignment horizontal="left" vertical="center" indent="1"/>
    </xf>
    <xf numFmtId="0" fontId="5" fillId="3" borderId="0" xfId="0" applyFont="1" applyFill="1" applyAlignment="1">
      <alignment horizontal="left" vertical="center" indent="1"/>
    </xf>
    <xf numFmtId="0" fontId="0" fillId="3" borderId="6"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9" xfId="0" applyFill="1" applyBorder="1" applyAlignment="1" applyProtection="1">
      <alignment horizontal="left" vertical="center" indent="1"/>
      <protection locked="0"/>
    </xf>
    <xf numFmtId="0" fontId="0" fillId="3" borderId="10" xfId="0" applyFill="1" applyBorder="1" applyAlignment="1" applyProtection="1">
      <alignment horizontal="left" vertical="center" indent="1"/>
      <protection locked="0"/>
    </xf>
    <xf numFmtId="0" fontId="0" fillId="3" borderId="11" xfId="0" applyFill="1" applyBorder="1" applyAlignment="1" applyProtection="1">
      <alignment horizontal="left" vertical="center" indent="1"/>
      <protection locked="0"/>
    </xf>
    <xf numFmtId="0" fontId="0" fillId="3" borderId="14" xfId="0" applyFill="1" applyBorder="1" applyAlignment="1" applyProtection="1">
      <alignment horizontal="left" vertical="center" indent="1"/>
      <protection locked="0"/>
    </xf>
    <xf numFmtId="0" fontId="0" fillId="3" borderId="6"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9" xfId="0" applyFill="1" applyBorder="1" applyAlignment="1" applyProtection="1">
      <alignment horizontal="left" indent="1"/>
      <protection locked="0"/>
    </xf>
    <xf numFmtId="0" fontId="0" fillId="3" borderId="10" xfId="0" applyFill="1" applyBorder="1" applyAlignment="1" applyProtection="1">
      <alignment horizontal="left" indent="1"/>
      <protection locked="0"/>
    </xf>
    <xf numFmtId="0" fontId="0" fillId="3" borderId="11" xfId="0" applyFill="1" applyBorder="1" applyAlignment="1" applyProtection="1">
      <alignment horizontal="left" indent="1"/>
      <protection locked="0"/>
    </xf>
    <xf numFmtId="0" fontId="0" fillId="3" borderId="14" xfId="0" applyFill="1" applyBorder="1" applyAlignment="1" applyProtection="1">
      <alignment horizontal="left" indent="1"/>
      <protection locked="0"/>
    </xf>
    <xf numFmtId="0" fontId="0" fillId="3" borderId="6" xfId="0" applyFill="1" applyBorder="1" applyAlignment="1" applyProtection="1">
      <alignment vertical="top" wrapText="1"/>
      <protection locked="0"/>
    </xf>
    <xf numFmtId="0" fontId="0" fillId="3" borderId="0" xfId="0" applyFill="1" applyAlignment="1" applyProtection="1">
      <alignment vertical="top" wrapText="1"/>
      <protection locked="0"/>
    </xf>
    <xf numFmtId="0" fontId="0" fillId="3" borderId="9" xfId="0" applyFill="1" applyBorder="1" applyAlignment="1" applyProtection="1">
      <alignment vertical="top" wrapText="1"/>
      <protection locked="0"/>
    </xf>
    <xf numFmtId="0" fontId="0" fillId="3" borderId="10" xfId="0" applyFill="1" applyBorder="1" applyAlignment="1" applyProtection="1">
      <alignment vertical="top" wrapText="1"/>
      <protection locked="0"/>
    </xf>
    <xf numFmtId="0" fontId="0" fillId="3" borderId="11" xfId="0" applyFill="1" applyBorder="1" applyAlignment="1" applyProtection="1">
      <alignment vertical="top" wrapText="1"/>
      <protection locked="0"/>
    </xf>
    <xf numFmtId="0" fontId="0" fillId="3" borderId="14" xfId="0" applyFill="1" applyBorder="1" applyAlignment="1" applyProtection="1">
      <alignment vertical="top" wrapText="1"/>
      <protection locked="0"/>
    </xf>
    <xf numFmtId="0" fontId="2" fillId="3" borderId="6" xfId="1" applyFill="1" applyBorder="1" applyAlignment="1" applyProtection="1">
      <alignment horizontal="left" vertical="top" wrapText="1" indent="1"/>
      <protection locked="0"/>
    </xf>
    <xf numFmtId="0" fontId="2" fillId="3" borderId="0" xfId="1" applyFill="1" applyAlignment="1" applyProtection="1">
      <alignment horizontal="left" vertical="top" indent="1"/>
      <protection locked="0"/>
    </xf>
    <xf numFmtId="0" fontId="2" fillId="3" borderId="9" xfId="1" applyFill="1" applyBorder="1" applyAlignment="1" applyProtection="1">
      <alignment horizontal="left" vertical="top" indent="1"/>
      <protection locked="0"/>
    </xf>
    <xf numFmtId="0" fontId="2" fillId="3" borderId="6" xfId="1" applyFill="1" applyBorder="1" applyAlignment="1" applyProtection="1">
      <alignment horizontal="left" vertical="top" indent="1"/>
      <protection locked="0"/>
    </xf>
    <xf numFmtId="0" fontId="2" fillId="3" borderId="10" xfId="1" applyFill="1" applyBorder="1" applyAlignment="1" applyProtection="1">
      <alignment horizontal="left" vertical="top" indent="1"/>
      <protection locked="0"/>
    </xf>
    <xf numFmtId="0" fontId="2" fillId="3" borderId="11" xfId="1" applyFill="1" applyBorder="1" applyAlignment="1" applyProtection="1">
      <alignment horizontal="left" vertical="top" indent="1"/>
      <protection locked="0"/>
    </xf>
    <xf numFmtId="0" fontId="2" fillId="3" borderId="14" xfId="1" applyFill="1" applyBorder="1" applyAlignment="1" applyProtection="1">
      <alignment horizontal="left" vertical="top" indent="1"/>
      <protection locked="0"/>
    </xf>
    <xf numFmtId="0" fontId="11" fillId="3" borderId="1" xfId="0" applyFont="1" applyFill="1" applyBorder="1" applyAlignment="1">
      <alignment horizontal="center" vertical="center" wrapText="1"/>
    </xf>
    <xf numFmtId="0" fontId="11" fillId="3" borderId="5" xfId="0" applyFont="1" applyFill="1" applyBorder="1" applyAlignment="1">
      <alignment horizontal="center" vertical="center"/>
    </xf>
    <xf numFmtId="0" fontId="11" fillId="3" borderId="6" xfId="0" applyFont="1" applyFill="1" applyBorder="1" applyAlignment="1">
      <alignment horizontal="center" vertical="center"/>
    </xf>
    <xf numFmtId="0" fontId="11" fillId="3" borderId="9" xfId="0" applyFont="1" applyFill="1" applyBorder="1" applyAlignment="1">
      <alignment horizontal="center" vertical="center"/>
    </xf>
    <xf numFmtId="0" fontId="5" fillId="3" borderId="1" xfId="0" applyFont="1" applyFill="1" applyBorder="1" applyAlignment="1">
      <alignment horizontal="center" vertical="center"/>
    </xf>
    <xf numFmtId="0" fontId="5" fillId="3" borderId="10"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0" fillId="3" borderId="11" xfId="0" applyFill="1" applyBorder="1" applyAlignment="1" applyProtection="1">
      <alignment horizontal="center" vertical="center"/>
      <protection locked="0"/>
    </xf>
    <xf numFmtId="0" fontId="0" fillId="3" borderId="14" xfId="0" applyFill="1" applyBorder="1" applyAlignment="1" applyProtection="1">
      <alignment horizontal="center" vertical="center"/>
      <protection locked="0"/>
    </xf>
    <xf numFmtId="0" fontId="5" fillId="3" borderId="6"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9" xfId="0" applyFill="1" applyBorder="1" applyAlignment="1" applyProtection="1">
      <alignment horizontal="center" vertical="center"/>
      <protection locked="0"/>
    </xf>
    <xf numFmtId="0" fontId="5" fillId="3" borderId="1" xfId="0" applyFont="1" applyFill="1" applyBorder="1" applyAlignment="1">
      <alignment horizontal="center" wrapText="1"/>
    </xf>
    <xf numFmtId="0" fontId="5" fillId="3" borderId="10" xfId="0" applyFont="1" applyFill="1" applyBorder="1" applyAlignment="1">
      <alignment horizontal="center" wrapText="1"/>
    </xf>
    <xf numFmtId="0" fontId="3" fillId="7" borderId="6" xfId="0" applyFont="1" applyFill="1" applyBorder="1" applyAlignment="1">
      <alignment horizontal="left" vertical="top"/>
    </xf>
    <xf numFmtId="0" fontId="3" fillId="7" borderId="0" xfId="0" applyFont="1" applyFill="1" applyAlignment="1">
      <alignment horizontal="left" vertical="top"/>
    </xf>
    <xf numFmtId="0" fontId="3" fillId="7" borderId="22" xfId="0" applyFont="1" applyFill="1" applyBorder="1" applyAlignment="1">
      <alignment horizontal="left" vertical="top"/>
    </xf>
    <xf numFmtId="0" fontId="3" fillId="7" borderId="18" xfId="0" applyFont="1" applyFill="1" applyBorder="1" applyAlignment="1">
      <alignment horizontal="left" vertical="top"/>
    </xf>
    <xf numFmtId="0" fontId="3" fillId="7" borderId="19" xfId="0" applyFont="1" applyFill="1" applyBorder="1" applyAlignment="1">
      <alignment horizontal="left" vertical="top"/>
    </xf>
    <xf numFmtId="0" fontId="3" fillId="7" borderId="21" xfId="0" applyFont="1" applyFill="1" applyBorder="1" applyAlignment="1">
      <alignment horizontal="left" vertical="top"/>
    </xf>
    <xf numFmtId="0" fontId="3" fillId="0" borderId="6" xfId="0" applyFont="1" applyBorder="1" applyAlignment="1">
      <alignment vertical="top" wrapText="1"/>
    </xf>
    <xf numFmtId="0" fontId="3" fillId="0" borderId="0" xfId="0" applyFont="1" applyAlignment="1">
      <alignment vertical="top" wrapText="1"/>
    </xf>
    <xf numFmtId="0" fontId="3" fillId="0" borderId="22" xfId="0" applyFont="1" applyBorder="1" applyAlignment="1">
      <alignment vertical="top" wrapText="1"/>
    </xf>
    <xf numFmtId="0" fontId="3" fillId="0" borderId="10" xfId="0" applyFont="1" applyBorder="1" applyAlignment="1">
      <alignment vertical="top" wrapText="1"/>
    </xf>
    <xf numFmtId="0" fontId="3" fillId="0" borderId="11" xfId="0" applyFont="1" applyBorder="1" applyAlignment="1">
      <alignment vertical="top" wrapText="1"/>
    </xf>
    <xf numFmtId="0" fontId="3" fillId="0" borderId="23" xfId="0" applyFont="1" applyBorder="1" applyAlignment="1">
      <alignment vertical="top" wrapText="1"/>
    </xf>
    <xf numFmtId="0" fontId="17" fillId="7" borderId="1" xfId="0" applyFont="1" applyFill="1" applyBorder="1" applyAlignment="1">
      <alignment horizontal="left" vertical="center" indent="1"/>
    </xf>
    <xf numFmtId="0" fontId="17" fillId="7" borderId="2" xfId="0" applyFont="1" applyFill="1" applyBorder="1" applyAlignment="1">
      <alignment horizontal="left" vertical="center" indent="1"/>
    </xf>
    <xf numFmtId="0" fontId="17" fillId="7" borderId="20" xfId="0" applyFont="1" applyFill="1" applyBorder="1" applyAlignment="1">
      <alignment horizontal="left" vertical="center" indent="1"/>
    </xf>
    <xf numFmtId="0" fontId="17" fillId="7" borderId="6" xfId="0" applyFont="1" applyFill="1" applyBorder="1" applyAlignment="1">
      <alignment horizontal="left" vertical="center" indent="1"/>
    </xf>
    <xf numFmtId="0" fontId="17" fillId="7" borderId="0" xfId="0" applyFont="1" applyFill="1" applyAlignment="1">
      <alignment horizontal="left" vertical="center" indent="1"/>
    </xf>
    <xf numFmtId="0" fontId="17" fillId="7" borderId="22" xfId="0" applyFont="1" applyFill="1" applyBorder="1" applyAlignment="1">
      <alignment horizontal="left" vertical="center" indent="1"/>
    </xf>
    <xf numFmtId="0" fontId="3" fillId="0" borderId="6" xfId="0" applyFont="1" applyBorder="1" applyAlignment="1">
      <alignment horizontal="left" vertical="top"/>
    </xf>
    <xf numFmtId="0" fontId="3" fillId="0" borderId="0" xfId="0" applyFont="1" applyAlignment="1">
      <alignment horizontal="left" vertical="top"/>
    </xf>
    <xf numFmtId="0" fontId="3" fillId="0" borderId="22" xfId="0" applyFont="1" applyBorder="1" applyAlignment="1">
      <alignment horizontal="left" vertical="top"/>
    </xf>
    <xf numFmtId="0" fontId="16" fillId="7" borderId="0" xfId="0" applyFont="1" applyFill="1" applyAlignment="1" applyProtection="1">
      <alignment horizontal="center" vertical="top"/>
      <protection locked="0"/>
    </xf>
    <xf numFmtId="0" fontId="16" fillId="7" borderId="22" xfId="0" applyFont="1" applyFill="1" applyBorder="1" applyAlignment="1" applyProtection="1">
      <alignment horizontal="center" vertical="top"/>
      <protection locked="0"/>
    </xf>
    <xf numFmtId="0" fontId="3" fillId="7" borderId="6" xfId="0" applyFont="1" applyFill="1" applyBorder="1" applyAlignment="1" applyProtection="1">
      <alignment horizontal="left" vertical="center" indent="1"/>
      <protection locked="0"/>
    </xf>
    <xf numFmtId="0" fontId="3" fillId="7" borderId="0" xfId="0" applyFont="1" applyFill="1" applyAlignment="1" applyProtection="1">
      <alignment horizontal="left" vertical="center" indent="1"/>
      <protection locked="0"/>
    </xf>
    <xf numFmtId="0" fontId="3" fillId="7" borderId="9" xfId="0" applyFont="1" applyFill="1" applyBorder="1" applyAlignment="1" applyProtection="1">
      <alignment horizontal="left" vertical="center" indent="1"/>
      <protection locked="0"/>
    </xf>
    <xf numFmtId="0" fontId="3" fillId="7" borderId="10" xfId="0" applyFont="1" applyFill="1" applyBorder="1" applyAlignment="1" applyProtection="1">
      <alignment horizontal="left" vertical="center" indent="1"/>
      <protection locked="0"/>
    </xf>
    <xf numFmtId="0" fontId="3" fillId="7" borderId="11" xfId="0" applyFont="1" applyFill="1" applyBorder="1" applyAlignment="1" applyProtection="1">
      <alignment horizontal="left" vertical="center" indent="1"/>
      <protection locked="0"/>
    </xf>
    <xf numFmtId="0" fontId="3" fillId="7" borderId="14" xfId="0" applyFont="1" applyFill="1" applyBorder="1" applyAlignment="1" applyProtection="1">
      <alignment horizontal="left" vertical="center" indent="1"/>
      <protection locked="0"/>
    </xf>
    <xf numFmtId="0" fontId="3" fillId="7" borderId="6" xfId="0" applyFont="1" applyFill="1" applyBorder="1" applyAlignment="1" applyProtection="1">
      <alignment horizontal="left" indent="1"/>
      <protection locked="0"/>
    </xf>
    <xf numFmtId="0" fontId="3" fillId="7" borderId="0" xfId="0" applyFont="1" applyFill="1" applyAlignment="1" applyProtection="1">
      <alignment horizontal="left" indent="1"/>
      <protection locked="0"/>
    </xf>
    <xf numFmtId="0" fontId="3" fillId="7" borderId="22" xfId="0" applyFont="1" applyFill="1" applyBorder="1" applyAlignment="1" applyProtection="1">
      <alignment horizontal="left" indent="1"/>
      <protection locked="0"/>
    </xf>
    <xf numFmtId="0" fontId="3" fillId="7" borderId="10" xfId="0" applyFont="1" applyFill="1" applyBorder="1" applyAlignment="1" applyProtection="1">
      <alignment horizontal="left" indent="1"/>
      <protection locked="0"/>
    </xf>
    <xf numFmtId="0" fontId="3" fillId="7" borderId="11" xfId="0" applyFont="1" applyFill="1" applyBorder="1" applyAlignment="1" applyProtection="1">
      <alignment horizontal="left" indent="1"/>
      <protection locked="0"/>
    </xf>
    <xf numFmtId="0" fontId="3" fillId="7" borderId="23" xfId="0" applyFont="1" applyFill="1" applyBorder="1" applyAlignment="1" applyProtection="1">
      <alignment horizontal="left" indent="1"/>
      <protection locked="0"/>
    </xf>
    <xf numFmtId="0" fontId="10" fillId="7" borderId="1" xfId="0" applyFont="1" applyFill="1" applyBorder="1" applyAlignment="1">
      <alignment horizontal="left" vertical="center" indent="1"/>
    </xf>
    <xf numFmtId="0" fontId="10" fillId="7" borderId="2" xfId="0" applyFont="1" applyFill="1" applyBorder="1" applyAlignment="1">
      <alignment horizontal="left" vertical="center" indent="1"/>
    </xf>
    <xf numFmtId="0" fontId="10" fillId="7" borderId="20" xfId="0" applyFont="1" applyFill="1" applyBorder="1" applyAlignment="1">
      <alignment horizontal="left" vertical="center" indent="1"/>
    </xf>
    <xf numFmtId="0" fontId="3" fillId="7" borderId="6" xfId="0" applyFont="1" applyFill="1" applyBorder="1" applyAlignment="1" applyProtection="1">
      <alignment vertical="top" wrapText="1"/>
      <protection locked="0"/>
    </xf>
    <xf numFmtId="0" fontId="3" fillId="7" borderId="0" xfId="0" applyFont="1" applyFill="1" applyAlignment="1" applyProtection="1">
      <alignment vertical="top" wrapText="1"/>
      <protection locked="0"/>
    </xf>
    <xf numFmtId="0" fontId="3" fillId="7" borderId="22" xfId="0" applyFont="1" applyFill="1" applyBorder="1" applyAlignment="1" applyProtection="1">
      <alignment vertical="top" wrapText="1"/>
      <protection locked="0"/>
    </xf>
    <xf numFmtId="0" fontId="3" fillId="7" borderId="10" xfId="0" applyFont="1" applyFill="1" applyBorder="1" applyAlignment="1" applyProtection="1">
      <alignment vertical="top" wrapText="1"/>
      <protection locked="0"/>
    </xf>
    <xf numFmtId="0" fontId="3" fillId="7" borderId="11" xfId="0" applyFont="1" applyFill="1" applyBorder="1" applyAlignment="1" applyProtection="1">
      <alignment vertical="top" wrapText="1"/>
      <protection locked="0"/>
    </xf>
    <xf numFmtId="0" fontId="3" fillId="7" borderId="23" xfId="0" applyFont="1" applyFill="1" applyBorder="1" applyAlignment="1" applyProtection="1">
      <alignment vertical="top" wrapText="1"/>
      <protection locked="0"/>
    </xf>
    <xf numFmtId="0" fontId="2" fillId="7" borderId="6" xfId="1" applyFill="1" applyBorder="1" applyAlignment="1" applyProtection="1">
      <alignment horizontal="left" vertical="top" wrapText="1" indent="1"/>
      <protection locked="0"/>
    </xf>
    <xf numFmtId="0" fontId="2" fillId="7" borderId="0" xfId="1" applyFill="1" applyAlignment="1" applyProtection="1">
      <alignment horizontal="left" vertical="top" wrapText="1" indent="1"/>
      <protection locked="0"/>
    </xf>
    <xf numFmtId="0" fontId="2" fillId="7" borderId="22" xfId="1" applyFill="1" applyBorder="1" applyAlignment="1" applyProtection="1">
      <alignment horizontal="left" vertical="top" wrapText="1" indent="1"/>
      <protection locked="0"/>
    </xf>
    <xf numFmtId="0" fontId="2" fillId="7" borderId="10" xfId="1" applyFill="1" applyBorder="1" applyAlignment="1" applyProtection="1">
      <alignment horizontal="left" vertical="top" wrapText="1" indent="1"/>
      <protection locked="0"/>
    </xf>
    <xf numFmtId="0" fontId="2" fillId="7" borderId="11" xfId="1" applyFill="1" applyBorder="1" applyAlignment="1" applyProtection="1">
      <alignment horizontal="left" vertical="top" wrapText="1" indent="1"/>
      <protection locked="0"/>
    </xf>
    <xf numFmtId="0" fontId="2" fillId="7" borderId="23" xfId="1" applyFill="1" applyBorder="1" applyAlignment="1" applyProtection="1">
      <alignment horizontal="left" vertical="top" wrapText="1" indent="1"/>
      <protection locked="0"/>
    </xf>
    <xf numFmtId="0" fontId="3" fillId="7" borderId="6" xfId="0" applyFont="1" applyFill="1" applyBorder="1" applyAlignment="1" applyProtection="1">
      <alignment horizontal="left" vertical="top" wrapText="1"/>
      <protection locked="0"/>
    </xf>
    <xf numFmtId="0" fontId="3" fillId="7" borderId="0" xfId="0" applyFont="1" applyFill="1" applyAlignment="1" applyProtection="1">
      <alignment horizontal="left" vertical="top" wrapText="1"/>
      <protection locked="0"/>
    </xf>
    <xf numFmtId="0" fontId="3" fillId="7" borderId="22" xfId="0" applyFont="1" applyFill="1" applyBorder="1" applyAlignment="1" applyProtection="1">
      <alignment horizontal="left" vertical="top" wrapText="1"/>
      <protection locked="0"/>
    </xf>
    <xf numFmtId="0" fontId="3" fillId="7" borderId="10" xfId="0" applyFont="1" applyFill="1" applyBorder="1" applyAlignment="1" applyProtection="1">
      <alignment horizontal="left" vertical="top" wrapText="1"/>
      <protection locked="0"/>
    </xf>
    <xf numFmtId="0" fontId="3" fillId="7" borderId="11" xfId="0" applyFont="1" applyFill="1" applyBorder="1" applyAlignment="1" applyProtection="1">
      <alignment horizontal="left" vertical="top" wrapText="1"/>
      <protection locked="0"/>
    </xf>
    <xf numFmtId="0" fontId="3" fillId="7" borderId="23" xfId="0" applyFont="1" applyFill="1" applyBorder="1" applyAlignment="1" applyProtection="1">
      <alignment horizontal="left" vertical="top" wrapText="1"/>
      <protection locked="0"/>
    </xf>
    <xf numFmtId="0" fontId="10" fillId="7" borderId="25" xfId="0" applyFont="1" applyFill="1" applyBorder="1" applyAlignment="1">
      <alignment horizontal="left" vertical="center" indent="1"/>
    </xf>
    <xf numFmtId="0" fontId="10" fillId="7" borderId="0" xfId="0" applyFont="1" applyFill="1" applyAlignment="1">
      <alignment horizontal="left" vertical="center" indent="1"/>
    </xf>
    <xf numFmtId="0" fontId="10" fillId="7" borderId="22" xfId="0" applyFont="1" applyFill="1" applyBorder="1" applyAlignment="1">
      <alignment horizontal="left" vertical="center" indent="1"/>
    </xf>
    <xf numFmtId="0" fontId="10" fillId="7" borderId="26" xfId="0" applyFont="1" applyFill="1" applyBorder="1" applyAlignment="1">
      <alignment horizontal="left" vertical="center" indent="1"/>
    </xf>
    <xf numFmtId="0" fontId="10" fillId="7" borderId="27" xfId="0" applyFont="1" applyFill="1" applyBorder="1" applyAlignment="1">
      <alignment horizontal="left" vertical="center" indent="1"/>
    </xf>
    <xf numFmtId="0" fontId="10" fillId="7" borderId="28" xfId="0" applyFont="1" applyFill="1" applyBorder="1" applyAlignment="1">
      <alignment horizontal="left" vertical="center" indent="1"/>
    </xf>
    <xf numFmtId="0" fontId="15" fillId="7" borderId="1" xfId="0" applyFont="1" applyFill="1" applyBorder="1" applyAlignment="1">
      <alignment horizontal="center" vertical="center" wrapText="1"/>
    </xf>
    <xf numFmtId="0" fontId="15" fillId="7" borderId="2" xfId="0" applyFont="1" applyFill="1" applyBorder="1" applyAlignment="1">
      <alignment horizontal="center" vertical="center" wrapText="1"/>
    </xf>
    <xf numFmtId="0" fontId="15" fillId="7" borderId="5" xfId="0" applyFont="1" applyFill="1" applyBorder="1" applyAlignment="1">
      <alignment horizontal="center" vertical="center" wrapText="1"/>
    </xf>
    <xf numFmtId="0" fontId="15" fillId="7" borderId="6" xfId="0" applyFont="1" applyFill="1" applyBorder="1" applyAlignment="1">
      <alignment horizontal="center" vertical="center" wrapText="1"/>
    </xf>
    <xf numFmtId="0" fontId="15" fillId="7" borderId="0" xfId="0" applyFont="1" applyFill="1" applyAlignment="1">
      <alignment horizontal="center" vertical="center" wrapText="1"/>
    </xf>
    <xf numFmtId="0" fontId="15" fillId="7" borderId="9" xfId="0" applyFont="1" applyFill="1" applyBorder="1" applyAlignment="1">
      <alignment horizontal="center" vertical="center" wrapText="1"/>
    </xf>
    <xf numFmtId="0" fontId="15" fillId="7" borderId="10" xfId="0" applyFont="1" applyFill="1" applyBorder="1" applyAlignment="1">
      <alignment horizontal="center" vertical="center" wrapText="1"/>
    </xf>
    <xf numFmtId="0" fontId="15" fillId="7" borderId="11" xfId="0" applyFont="1" applyFill="1" applyBorder="1" applyAlignment="1">
      <alignment horizontal="center" vertical="center" wrapText="1"/>
    </xf>
    <xf numFmtId="0" fontId="15" fillId="7" borderId="14" xfId="0" applyFont="1" applyFill="1" applyBorder="1" applyAlignment="1">
      <alignment horizontal="center" vertical="center" wrapText="1"/>
    </xf>
    <xf numFmtId="0" fontId="10" fillId="7" borderId="1" xfId="0" applyFont="1" applyFill="1" applyBorder="1" applyAlignment="1">
      <alignment horizontal="center" vertical="center"/>
    </xf>
    <xf numFmtId="0" fontId="10" fillId="7" borderId="18" xfId="0" applyFont="1" applyFill="1" applyBorder="1" applyAlignment="1">
      <alignment horizontal="center" vertical="center"/>
    </xf>
    <xf numFmtId="14" fontId="3" fillId="7" borderId="2" xfId="0" applyNumberFormat="1" applyFont="1" applyFill="1" applyBorder="1" applyAlignment="1" applyProtection="1">
      <alignment horizontal="center" vertical="center"/>
      <protection locked="0"/>
    </xf>
    <xf numFmtId="14" fontId="3" fillId="7" borderId="20" xfId="0" applyNumberFormat="1" applyFont="1" applyFill="1" applyBorder="1" applyAlignment="1" applyProtection="1">
      <alignment horizontal="center" vertical="center"/>
      <protection locked="0"/>
    </xf>
    <xf numFmtId="14" fontId="3" fillId="7" borderId="11" xfId="0" applyNumberFormat="1" applyFont="1" applyFill="1" applyBorder="1" applyAlignment="1" applyProtection="1">
      <alignment horizontal="center" vertical="center"/>
      <protection locked="0"/>
    </xf>
    <xf numFmtId="14" fontId="3" fillId="7" borderId="23" xfId="0" applyNumberFormat="1" applyFont="1" applyFill="1" applyBorder="1" applyAlignment="1" applyProtection="1">
      <alignment horizontal="center" vertical="center"/>
      <protection locked="0"/>
    </xf>
    <xf numFmtId="0" fontId="10" fillId="7" borderId="24" xfId="0" applyFont="1" applyFill="1" applyBorder="1" applyAlignment="1">
      <alignment horizontal="center" vertical="center"/>
    </xf>
    <xf numFmtId="0" fontId="10" fillId="7" borderId="10" xfId="0" applyFont="1" applyFill="1" applyBorder="1" applyAlignment="1">
      <alignment horizontal="center" vertical="center"/>
    </xf>
    <xf numFmtId="0" fontId="3" fillId="7" borderId="2" xfId="0" applyFont="1" applyFill="1" applyBorder="1" applyAlignment="1" applyProtection="1">
      <alignment horizontal="center" vertical="center"/>
      <protection locked="0"/>
    </xf>
    <xf numFmtId="0" fontId="3" fillId="7" borderId="20" xfId="0" applyFont="1" applyFill="1" applyBorder="1" applyAlignment="1" applyProtection="1">
      <alignment horizontal="center" vertical="center"/>
      <protection locked="0"/>
    </xf>
    <xf numFmtId="0" fontId="3" fillId="7" borderId="11" xfId="0" applyFont="1" applyFill="1" applyBorder="1" applyAlignment="1" applyProtection="1">
      <alignment horizontal="center" vertical="center"/>
      <protection locked="0"/>
    </xf>
    <xf numFmtId="0" fontId="3" fillId="7" borderId="23" xfId="0" applyFont="1" applyFill="1" applyBorder="1" applyAlignment="1" applyProtection="1">
      <alignment horizontal="center" vertical="center"/>
      <protection locked="0"/>
    </xf>
    <xf numFmtId="0" fontId="20" fillId="0" borderId="0" xfId="0" applyFont="1" applyAlignment="1">
      <alignment vertical="top" wrapText="1"/>
    </xf>
    <xf numFmtId="0" fontId="1" fillId="3" borderId="2" xfId="1" applyFont="1" applyFill="1" applyBorder="1" applyAlignment="1" applyProtection="1">
      <alignment horizontal="center" vertical="center"/>
      <protection locked="0"/>
    </xf>
    <xf numFmtId="0" fontId="1" fillId="3" borderId="5" xfId="1" applyFont="1" applyFill="1" applyBorder="1" applyAlignment="1" applyProtection="1">
      <alignment horizontal="center" vertical="center"/>
      <protection locked="0"/>
    </xf>
    <xf numFmtId="0" fontId="1" fillId="3" borderId="11" xfId="1" applyFont="1" applyFill="1" applyBorder="1" applyAlignment="1" applyProtection="1">
      <alignment horizontal="center" vertical="center"/>
      <protection locked="0"/>
    </xf>
    <xf numFmtId="0" fontId="1" fillId="3" borderId="14" xfId="1" applyFont="1" applyFill="1" applyBorder="1" applyAlignment="1" applyProtection="1">
      <alignment horizontal="center" vertical="center"/>
      <protection locked="0"/>
    </xf>
    <xf numFmtId="0" fontId="1" fillId="7" borderId="2" xfId="0" applyFont="1" applyFill="1" applyBorder="1" applyAlignment="1" applyProtection="1">
      <alignment horizontal="center" vertical="center"/>
      <protection locked="0"/>
    </xf>
    <xf numFmtId="0" fontId="1" fillId="7" borderId="20" xfId="0" applyFont="1" applyFill="1" applyBorder="1" applyAlignment="1" applyProtection="1">
      <alignment horizontal="center" vertical="center"/>
      <protection locked="0"/>
    </xf>
    <xf numFmtId="0" fontId="1" fillId="7" borderId="19" xfId="0" applyFont="1" applyFill="1" applyBorder="1" applyAlignment="1" applyProtection="1">
      <alignment horizontal="center" vertical="center"/>
      <protection locked="0"/>
    </xf>
    <xf numFmtId="0" fontId="1" fillId="7" borderId="21" xfId="0" applyFont="1" applyFill="1" applyBorder="1" applyAlignment="1" applyProtection="1">
      <alignment horizontal="center" vertical="center"/>
      <protection locked="0"/>
    </xf>
    <xf numFmtId="0" fontId="21" fillId="9" borderId="29" xfId="0" applyFont="1" applyFill="1" applyBorder="1" applyAlignment="1">
      <alignment vertical="top"/>
    </xf>
    <xf numFmtId="0" fontId="21" fillId="9" borderId="30" xfId="0" applyFont="1" applyFill="1" applyBorder="1" applyAlignment="1">
      <alignment vertical="top" wrapText="1"/>
    </xf>
    <xf numFmtId="0" fontId="19" fillId="9" borderId="30" xfId="0" applyFont="1" applyFill="1" applyBorder="1" applyAlignment="1">
      <alignment vertical="top" wrapText="1"/>
    </xf>
    <xf numFmtId="0" fontId="19" fillId="9" borderId="30" xfId="0" applyFont="1" applyFill="1" applyBorder="1" applyAlignment="1">
      <alignment vertical="top"/>
    </xf>
    <xf numFmtId="164" fontId="19" fillId="9" borderId="31" xfId="0" applyNumberFormat="1" applyFont="1" applyFill="1" applyBorder="1" applyAlignment="1">
      <alignment vertical="top"/>
    </xf>
    <xf numFmtId="0" fontId="22" fillId="10" borderId="32" xfId="0" applyFont="1" applyFill="1" applyBorder="1" applyAlignment="1">
      <alignment vertical="top"/>
    </xf>
    <xf numFmtId="0" fontId="22" fillId="10" borderId="33" xfId="0" applyFont="1" applyFill="1" applyBorder="1" applyAlignment="1">
      <alignment vertical="top" wrapText="1"/>
    </xf>
    <xf numFmtId="0" fontId="22" fillId="10" borderId="33" xfId="0" applyFont="1" applyFill="1" applyBorder="1" applyAlignment="1">
      <alignment vertical="top"/>
    </xf>
    <xf numFmtId="164" fontId="22" fillId="10" borderId="34" xfId="0" applyNumberFormat="1" applyFont="1" applyFill="1" applyBorder="1" applyAlignment="1">
      <alignment vertical="top"/>
    </xf>
    <xf numFmtId="0" fontId="19" fillId="11" borderId="35" xfId="0" applyFont="1" applyFill="1" applyBorder="1" applyAlignment="1">
      <alignment horizontal="left" vertical="top"/>
    </xf>
    <xf numFmtId="0" fontId="19" fillId="11" borderId="36" xfId="0" applyFont="1" applyFill="1" applyBorder="1" applyAlignment="1">
      <alignment horizontal="left" vertical="top" wrapText="1"/>
    </xf>
    <xf numFmtId="0" fontId="19" fillId="11" borderId="30" xfId="0" applyFont="1" applyFill="1" applyBorder="1" applyAlignment="1">
      <alignment vertical="top"/>
    </xf>
    <xf numFmtId="0" fontId="19" fillId="11" borderId="37" xfId="0" applyFont="1" applyFill="1" applyBorder="1" applyAlignment="1">
      <alignment horizontal="left" vertical="top"/>
    </xf>
    <xf numFmtId="0" fontId="19" fillId="11" borderId="38" xfId="0" applyFont="1" applyFill="1" applyBorder="1" applyAlignment="1">
      <alignment horizontal="left" vertical="top" wrapText="1"/>
    </xf>
    <xf numFmtId="0" fontId="19" fillId="11" borderId="39" xfId="0" applyFont="1" applyFill="1" applyBorder="1" applyAlignment="1">
      <alignment vertical="top"/>
    </xf>
    <xf numFmtId="0" fontId="19" fillId="11" borderId="41" xfId="0" applyFont="1" applyFill="1" applyBorder="1" applyAlignment="1">
      <alignment horizontal="left" vertical="top"/>
    </xf>
    <xf numFmtId="0" fontId="19" fillId="11" borderId="42" xfId="0" applyFont="1" applyFill="1" applyBorder="1" applyAlignment="1">
      <alignment horizontal="left" vertical="top" wrapText="1"/>
    </xf>
    <xf numFmtId="0" fontId="19" fillId="11" borderId="43" xfId="0" applyFont="1" applyFill="1" applyBorder="1" applyAlignment="1">
      <alignment vertical="top"/>
    </xf>
    <xf numFmtId="0" fontId="19" fillId="0" borderId="41" xfId="0" applyFont="1" applyBorder="1" applyAlignment="1">
      <alignment vertical="top"/>
    </xf>
    <xf numFmtId="0" fontId="19" fillId="0" borderId="42" xfId="0" applyFont="1" applyBorder="1" applyAlignment="1">
      <alignment vertical="top" wrapText="1"/>
    </xf>
    <xf numFmtId="0" fontId="19" fillId="0" borderId="42" xfId="0" applyFont="1" applyBorder="1" applyAlignment="1">
      <alignment vertical="top"/>
    </xf>
    <xf numFmtId="0" fontId="21" fillId="9" borderId="45" xfId="0" applyFont="1" applyFill="1" applyBorder="1" applyAlignment="1">
      <alignment vertical="top"/>
    </xf>
    <xf numFmtId="0" fontId="22" fillId="10" borderId="46" xfId="0" applyFont="1" applyFill="1" applyBorder="1" applyAlignment="1">
      <alignment vertical="top"/>
    </xf>
    <xf numFmtId="0" fontId="19" fillId="0" borderId="13" xfId="0" applyFont="1" applyBorder="1" applyAlignment="1">
      <alignment vertical="top"/>
    </xf>
    <xf numFmtId="0" fontId="20" fillId="12" borderId="0" xfId="0" applyFont="1" applyFill="1" applyAlignment="1">
      <alignment vertical="top" wrapText="1"/>
    </xf>
    <xf numFmtId="0" fontId="20" fillId="12" borderId="0" xfId="0" applyFont="1" applyFill="1" applyAlignment="1">
      <alignment vertical="top"/>
    </xf>
    <xf numFmtId="0" fontId="19" fillId="11" borderId="47" xfId="0" applyFont="1" applyFill="1" applyBorder="1" applyAlignment="1">
      <alignment horizontal="center" vertical="top"/>
    </xf>
    <xf numFmtId="0" fontId="19" fillId="11" borderId="48" xfId="0" applyFont="1" applyFill="1" applyBorder="1" applyAlignment="1">
      <alignment horizontal="center" vertical="top"/>
    </xf>
    <xf numFmtId="0" fontId="19" fillId="11" borderId="49" xfId="0" applyFont="1" applyFill="1" applyBorder="1" applyAlignment="1">
      <alignment horizontal="center" vertical="top"/>
    </xf>
    <xf numFmtId="0" fontId="19" fillId="11" borderId="36" xfId="0" applyFont="1" applyFill="1" applyBorder="1" applyAlignment="1">
      <alignment horizontal="center" vertical="top"/>
    </xf>
    <xf numFmtId="0" fontId="19" fillId="11" borderId="38" xfId="0" applyFont="1" applyFill="1" applyBorder="1" applyAlignment="1">
      <alignment horizontal="center" vertical="top"/>
    </xf>
    <xf numFmtId="0" fontId="19" fillId="11" borderId="42" xfId="0" applyFont="1" applyFill="1" applyBorder="1" applyAlignment="1">
      <alignment horizontal="center" vertical="top"/>
    </xf>
    <xf numFmtId="0" fontId="0" fillId="13" borderId="6" xfId="0" applyFill="1" applyBorder="1" applyAlignment="1">
      <alignment horizontal="center" vertical="top"/>
    </xf>
    <xf numFmtId="0" fontId="19" fillId="14" borderId="35" xfId="0" applyFont="1" applyFill="1" applyBorder="1" applyAlignment="1">
      <alignment horizontal="left" vertical="top"/>
    </xf>
    <xf numFmtId="0" fontId="19" fillId="14" borderId="36" xfId="0" applyFont="1" applyFill="1" applyBorder="1" applyAlignment="1">
      <alignment horizontal="center" vertical="top"/>
    </xf>
    <xf numFmtId="0" fontId="19" fillId="14" borderId="36" xfId="0" applyFont="1" applyFill="1" applyBorder="1" applyAlignment="1">
      <alignment horizontal="left" vertical="top" wrapText="1"/>
    </xf>
    <xf numFmtId="0" fontId="19" fillId="14" borderId="30" xfId="0" applyFont="1" applyFill="1" applyBorder="1" applyAlignment="1">
      <alignment vertical="top"/>
    </xf>
    <xf numFmtId="0" fontId="19" fillId="14" borderId="47" xfId="0" applyFont="1" applyFill="1" applyBorder="1" applyAlignment="1">
      <alignment horizontal="center" vertical="top"/>
    </xf>
    <xf numFmtId="0" fontId="19" fillId="14" borderId="37" xfId="0" applyFont="1" applyFill="1" applyBorder="1" applyAlignment="1">
      <alignment horizontal="left" vertical="top"/>
    </xf>
    <xf numFmtId="0" fontId="19" fillId="14" borderId="38" xfId="0" applyFont="1" applyFill="1" applyBorder="1" applyAlignment="1">
      <alignment horizontal="center" vertical="top"/>
    </xf>
    <xf numFmtId="0" fontId="19" fillId="14" borderId="38" xfId="0" applyFont="1" applyFill="1" applyBorder="1" applyAlignment="1">
      <alignment horizontal="left" vertical="top" wrapText="1"/>
    </xf>
    <xf numFmtId="0" fontId="19" fillId="14" borderId="39" xfId="0" applyFont="1" applyFill="1" applyBorder="1" applyAlignment="1">
      <alignment vertical="top"/>
    </xf>
    <xf numFmtId="0" fontId="19" fillId="14" borderId="48" xfId="0" applyFont="1" applyFill="1" applyBorder="1" applyAlignment="1">
      <alignment horizontal="center" vertical="top"/>
    </xf>
    <xf numFmtId="0" fontId="19" fillId="14" borderId="41" xfId="0" applyFont="1" applyFill="1" applyBorder="1" applyAlignment="1">
      <alignment horizontal="left" vertical="top"/>
    </xf>
    <xf numFmtId="0" fontId="19" fillId="14" borderId="42" xfId="0" applyFont="1" applyFill="1" applyBorder="1" applyAlignment="1">
      <alignment horizontal="center" vertical="top"/>
    </xf>
    <xf numFmtId="0" fontId="19" fillId="14" borderId="42" xfId="0" applyFont="1" applyFill="1" applyBorder="1" applyAlignment="1">
      <alignment horizontal="left" vertical="top" wrapText="1"/>
    </xf>
    <xf numFmtId="0" fontId="19" fillId="14" borderId="43" xfId="0" applyFont="1" applyFill="1" applyBorder="1" applyAlignment="1">
      <alignment vertical="top"/>
    </xf>
    <xf numFmtId="0" fontId="19" fillId="14" borderId="49" xfId="0" applyFont="1" applyFill="1" applyBorder="1" applyAlignment="1">
      <alignment horizontal="center" vertical="top"/>
    </xf>
    <xf numFmtId="0" fontId="23" fillId="0" borderId="42" xfId="0" applyFont="1" applyBorder="1" applyAlignment="1">
      <alignment vertical="top" wrapText="1"/>
    </xf>
    <xf numFmtId="0" fontId="23" fillId="0" borderId="42" xfId="0" applyFont="1" applyBorder="1" applyAlignment="1">
      <alignment vertical="top"/>
    </xf>
    <xf numFmtId="169" fontId="20" fillId="0" borderId="0" xfId="0" applyNumberFormat="1" applyFont="1" applyAlignment="1">
      <alignment vertical="top"/>
    </xf>
    <xf numFmtId="0" fontId="19" fillId="11" borderId="33" xfId="0" applyFont="1" applyFill="1" applyBorder="1" applyAlignment="1">
      <alignment vertical="top"/>
    </xf>
    <xf numFmtId="0" fontId="20" fillId="0" borderId="0" xfId="0" applyFont="1" applyAlignment="1">
      <alignment horizontal="left" wrapText="1"/>
    </xf>
    <xf numFmtId="165" fontId="20" fillId="0" borderId="0" xfId="0" applyNumberFormat="1" applyFont="1"/>
    <xf numFmtId="0" fontId="0" fillId="0" borderId="39" xfId="0" applyBorder="1" applyAlignment="1">
      <alignment vertical="top" wrapText="1"/>
    </xf>
    <xf numFmtId="0" fontId="0" fillId="0" borderId="39" xfId="0" applyBorder="1" applyAlignment="1">
      <alignment vertical="top"/>
    </xf>
    <xf numFmtId="164" fontId="0" fillId="0" borderId="39" xfId="0" applyNumberFormat="1" applyBorder="1" applyAlignment="1">
      <alignment vertical="top"/>
    </xf>
    <xf numFmtId="0" fontId="0" fillId="13" borderId="39" xfId="0" applyFill="1" applyBorder="1" applyAlignment="1">
      <alignment horizontal="center" vertical="top"/>
    </xf>
    <xf numFmtId="0" fontId="0" fillId="13" borderId="39" xfId="0" applyFill="1" applyBorder="1" applyAlignment="1">
      <alignment horizontal="center" vertical="top" wrapText="1"/>
    </xf>
    <xf numFmtId="0" fontId="0" fillId="13" borderId="39" xfId="0" applyFill="1" applyBorder="1" applyAlignment="1">
      <alignment vertical="top" wrapText="1"/>
    </xf>
    <xf numFmtId="0" fontId="0" fillId="13" borderId="39" xfId="0" applyFill="1" applyBorder="1" applyAlignment="1">
      <alignment vertical="top"/>
    </xf>
    <xf numFmtId="164" fontId="0" fillId="13" borderId="39" xfId="0" applyNumberFormat="1" applyFill="1" applyBorder="1" applyAlignment="1">
      <alignment vertical="top"/>
    </xf>
    <xf numFmtId="0" fontId="0" fillId="13" borderId="30" xfId="0" applyFill="1" applyBorder="1" applyAlignment="1">
      <alignment horizontal="center" vertical="top"/>
    </xf>
    <xf numFmtId="0" fontId="0" fillId="13" borderId="30" xfId="0" applyFill="1" applyBorder="1" applyAlignment="1">
      <alignment horizontal="center" vertical="top" wrapText="1"/>
    </xf>
    <xf numFmtId="0" fontId="0" fillId="13" borderId="30" xfId="0" applyFill="1" applyBorder="1" applyAlignment="1">
      <alignment vertical="top" wrapText="1"/>
    </xf>
    <xf numFmtId="0" fontId="0" fillId="13" borderId="30" xfId="0" applyFill="1" applyBorder="1" applyAlignment="1">
      <alignment vertical="top"/>
    </xf>
    <xf numFmtId="164" fontId="0" fillId="13" borderId="30" xfId="0" applyNumberFormat="1" applyFill="1" applyBorder="1" applyAlignment="1">
      <alignment vertical="top"/>
    </xf>
    <xf numFmtId="0" fontId="2" fillId="13" borderId="31" xfId="1" applyFill="1" applyBorder="1" applyAlignment="1">
      <alignment vertical="top" wrapText="1"/>
    </xf>
    <xf numFmtId="0" fontId="0" fillId="13" borderId="40" xfId="0" applyFill="1" applyBorder="1" applyAlignment="1">
      <alignment vertical="top" wrapText="1"/>
    </xf>
    <xf numFmtId="0" fontId="0" fillId="13" borderId="40" xfId="0" applyFill="1" applyBorder="1" applyAlignment="1">
      <alignment vertical="top"/>
    </xf>
    <xf numFmtId="0" fontId="0" fillId="13" borderId="43" xfId="0" applyFill="1" applyBorder="1" applyAlignment="1">
      <alignment horizontal="center" vertical="top"/>
    </xf>
    <xf numFmtId="0" fontId="0" fillId="13" borderId="43" xfId="0" applyFill="1" applyBorder="1" applyAlignment="1">
      <alignment horizontal="center" vertical="top" wrapText="1"/>
    </xf>
    <xf numFmtId="0" fontId="0" fillId="13" borderId="43" xfId="0" applyFill="1" applyBorder="1" applyAlignment="1">
      <alignment vertical="top" wrapText="1"/>
    </xf>
    <xf numFmtId="0" fontId="0" fillId="13" borderId="43" xfId="0" applyFill="1" applyBorder="1" applyAlignment="1">
      <alignment vertical="top"/>
    </xf>
    <xf numFmtId="164" fontId="0" fillId="13" borderId="43" xfId="0" applyNumberFormat="1" applyFill="1" applyBorder="1" applyAlignment="1">
      <alignment vertical="top"/>
    </xf>
    <xf numFmtId="0" fontId="0" fillId="13" borderId="44" xfId="0" applyFill="1" applyBorder="1" applyAlignment="1">
      <alignment vertical="top" wrapText="1"/>
    </xf>
    <xf numFmtId="0" fontId="0" fillId="13" borderId="29" xfId="0" applyFill="1" applyBorder="1" applyAlignment="1">
      <alignment horizontal="left" vertical="top"/>
    </xf>
    <xf numFmtId="0" fontId="0" fillId="13" borderId="51" xfId="0" applyFill="1" applyBorder="1" applyAlignment="1">
      <alignment horizontal="left" vertical="top"/>
    </xf>
    <xf numFmtId="0" fontId="0" fillId="13" borderId="52" xfId="0" applyFill="1" applyBorder="1" applyAlignment="1">
      <alignment horizontal="left" vertical="top"/>
    </xf>
    <xf numFmtId="0" fontId="0" fillId="13" borderId="50" xfId="0" applyFill="1" applyBorder="1" applyAlignment="1">
      <alignment vertical="top" wrapText="1"/>
    </xf>
    <xf numFmtId="0" fontId="0" fillId="13" borderId="53" xfId="0" applyFill="1" applyBorder="1" applyAlignment="1">
      <alignment horizontal="center" vertical="top" wrapText="1"/>
    </xf>
    <xf numFmtId="0" fontId="0" fillId="13" borderId="54" xfId="0" applyFill="1" applyBorder="1" applyAlignment="1">
      <alignment horizontal="center" vertical="top" wrapText="1"/>
    </xf>
    <xf numFmtId="0" fontId="0" fillId="13" borderId="55" xfId="0" applyFill="1" applyBorder="1" applyAlignment="1">
      <alignment horizontal="center" vertical="top" wrapText="1"/>
    </xf>
    <xf numFmtId="0" fontId="19" fillId="11" borderId="36" xfId="0" applyFont="1" applyFill="1" applyBorder="1" applyAlignment="1">
      <alignment horizontal="center" vertical="top" wrapText="1"/>
    </xf>
    <xf numFmtId="0" fontId="19" fillId="11" borderId="38" xfId="0" applyFont="1" applyFill="1" applyBorder="1" applyAlignment="1">
      <alignment horizontal="center" vertical="top" wrapText="1"/>
    </xf>
    <xf numFmtId="0" fontId="19" fillId="11" borderId="42" xfId="0" applyFont="1" applyFill="1" applyBorder="1" applyAlignment="1">
      <alignment horizontal="center" vertical="top" wrapText="1"/>
    </xf>
    <xf numFmtId="0" fontId="20" fillId="0" borderId="0" xfId="0" applyFont="1" applyAlignment="1">
      <alignment wrapText="1"/>
    </xf>
    <xf numFmtId="0" fontId="0" fillId="0" borderId="30" xfId="0" applyBorder="1" applyAlignment="1">
      <alignment vertical="top"/>
    </xf>
    <xf numFmtId="0" fontId="0" fillId="0" borderId="30" xfId="0" applyBorder="1" applyAlignment="1">
      <alignment vertical="top" wrapText="1"/>
    </xf>
    <xf numFmtId="164" fontId="0" fillId="0" borderId="30" xfId="0" applyNumberFormat="1" applyBorder="1" applyAlignment="1">
      <alignment vertical="top"/>
    </xf>
    <xf numFmtId="0" fontId="0" fillId="0" borderId="31" xfId="0" applyBorder="1" applyAlignment="1">
      <alignment vertical="top" wrapText="1"/>
    </xf>
    <xf numFmtId="0" fontId="0" fillId="0" borderId="40" xfId="0" applyBorder="1" applyAlignment="1">
      <alignment vertical="top"/>
    </xf>
    <xf numFmtId="0" fontId="0" fillId="0" borderId="40" xfId="0" applyBorder="1" applyAlignment="1">
      <alignment vertical="top" wrapText="1"/>
    </xf>
    <xf numFmtId="0" fontId="0" fillId="0" borderId="43" xfId="0" applyBorder="1" applyAlignment="1">
      <alignment vertical="top"/>
    </xf>
    <xf numFmtId="0" fontId="0" fillId="0" borderId="43" xfId="0" applyBorder="1" applyAlignment="1">
      <alignment vertical="top" wrapText="1"/>
    </xf>
    <xf numFmtId="164" fontId="0" fillId="0" borderId="43" xfId="0" applyNumberFormat="1" applyBorder="1" applyAlignment="1">
      <alignment vertical="top"/>
    </xf>
    <xf numFmtId="0" fontId="0" fillId="0" borderId="44" xfId="0" applyBorder="1" applyAlignment="1">
      <alignment vertical="top" wrapText="1"/>
    </xf>
    <xf numFmtId="0" fontId="0" fillId="0" borderId="36" xfId="0" applyBorder="1" applyAlignment="1">
      <alignment horizontal="center" vertical="top"/>
    </xf>
    <xf numFmtId="0" fontId="0" fillId="0" borderId="38" xfId="0" applyBorder="1" applyAlignment="1">
      <alignment horizontal="center" vertical="top"/>
    </xf>
    <xf numFmtId="0" fontId="0" fillId="0" borderId="42" xfId="0" applyBorder="1" applyAlignment="1">
      <alignment horizontal="center" vertical="top"/>
    </xf>
    <xf numFmtId="0" fontId="0" fillId="0" borderId="36" xfId="0" applyBorder="1" applyAlignment="1">
      <alignment horizontal="center" vertical="top" wrapText="1"/>
    </xf>
    <xf numFmtId="0" fontId="0" fillId="0" borderId="38" xfId="0" applyBorder="1" applyAlignment="1">
      <alignment horizontal="center" vertical="top" wrapText="1"/>
    </xf>
    <xf numFmtId="0" fontId="0" fillId="0" borderId="42" xfId="0" applyBorder="1" applyAlignment="1">
      <alignment horizontal="center" vertical="top" wrapText="1"/>
    </xf>
    <xf numFmtId="0" fontId="0" fillId="0" borderId="35" xfId="0" applyBorder="1" applyAlignment="1">
      <alignment vertical="top"/>
    </xf>
    <xf numFmtId="0" fontId="0" fillId="0" borderId="37" xfId="0" applyBorder="1" applyAlignment="1">
      <alignment vertical="top"/>
    </xf>
    <xf numFmtId="0" fontId="0" fillId="0" borderId="41" xfId="0" applyBorder="1" applyAlignment="1">
      <alignment vertical="top"/>
    </xf>
  </cellXfs>
  <cellStyles count="10">
    <cellStyle name="Followed Hyperlink" xfId="2" builtinId="9" hidden="1"/>
    <cellStyle name="Followed Hyperlink" xfId="3" builtinId="9" hidden="1"/>
    <cellStyle name="Followed Hyperlink" xfId="4" builtinId="9" hidden="1"/>
    <cellStyle name="Followed Hyperlink" xfId="5" builtinId="9" hidden="1"/>
    <cellStyle name="Followed Hyperlink" xfId="6" builtinId="9" hidden="1"/>
    <cellStyle name="Followed Hyperlink" xfId="7" builtinId="9" hidden="1"/>
    <cellStyle name="Followed Hyperlink" xfId="8" builtinId="9" hidden="1"/>
    <cellStyle name="Followed Hyperlink" xfId="9" builtinId="9" hidden="1"/>
    <cellStyle name="Hyperlink" xfId="1" builtinId="8"/>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11</xdr:col>
      <xdr:colOff>495300</xdr:colOff>
      <xdr:row>35</xdr:row>
      <xdr:rowOff>165100</xdr:rowOff>
    </xdr:to>
    <xdr:pic>
      <xdr:nvPicPr>
        <xdr:cNvPr id="2" name="Picture 1">
          <a:extLst>
            <a:ext uri="{FF2B5EF4-FFF2-40B4-BE49-F238E27FC236}">
              <a16:creationId xmlns:a16="http://schemas.microsoft.com/office/drawing/2014/main" id="{D56E3670-75FD-BE43-BE0E-A4191F520785}"/>
            </a:ext>
          </a:extLst>
        </xdr:cNvPr>
        <xdr:cNvPicPr>
          <a:picLocks noChangeAspect="1"/>
        </xdr:cNvPicPr>
      </xdr:nvPicPr>
      <xdr:blipFill>
        <a:blip xmlns:r="http://schemas.openxmlformats.org/officeDocument/2006/relationships" r:embed="rId1"/>
        <a:stretch>
          <a:fillRect/>
        </a:stretch>
      </xdr:blipFill>
      <xdr:spPr>
        <a:xfrm>
          <a:off x="825500" y="609600"/>
          <a:ext cx="8750300" cy="66675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8.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20"/>
  <sheetViews>
    <sheetView tabSelected="1" workbookViewId="0">
      <selection activeCell="J10" sqref="J10"/>
    </sheetView>
  </sheetViews>
  <sheetFormatPr defaultColWidth="11.19921875" defaultRowHeight="15.6" x14ac:dyDescent="0.3"/>
  <sheetData>
    <row r="1" spans="1:16" ht="16.2" thickBot="1" x14ac:dyDescent="0.35"/>
    <row r="2" spans="1:16" x14ac:dyDescent="0.3">
      <c r="B2" s="13"/>
      <c r="C2" s="14"/>
      <c r="D2" s="14"/>
      <c r="E2" s="14"/>
      <c r="F2" s="135" t="s">
        <v>4</v>
      </c>
      <c r="G2" s="136"/>
      <c r="H2" s="136"/>
      <c r="I2" s="136"/>
      <c r="J2" s="136"/>
      <c r="K2" s="136"/>
      <c r="L2" s="137"/>
      <c r="M2" s="14"/>
      <c r="N2" s="14"/>
      <c r="O2" s="14"/>
      <c r="P2" s="15"/>
    </row>
    <row r="3" spans="1:16" x14ac:dyDescent="0.3">
      <c r="B3" s="16"/>
      <c r="C3" s="17"/>
      <c r="D3" s="17"/>
      <c r="E3" s="17"/>
      <c r="F3" s="138"/>
      <c r="G3" s="139"/>
      <c r="H3" s="139"/>
      <c r="I3" s="139"/>
      <c r="J3" s="139"/>
      <c r="K3" s="139"/>
      <c r="L3" s="140"/>
      <c r="M3" s="17"/>
      <c r="N3" s="17"/>
      <c r="O3" s="17"/>
      <c r="P3" s="18"/>
    </row>
    <row r="4" spans="1:16" x14ac:dyDescent="0.3">
      <c r="B4" s="16"/>
      <c r="C4" s="17"/>
      <c r="D4" s="17"/>
      <c r="E4" s="17"/>
      <c r="F4" s="138"/>
      <c r="G4" s="139"/>
      <c r="H4" s="139"/>
      <c r="I4" s="139"/>
      <c r="J4" s="139"/>
      <c r="K4" s="139"/>
      <c r="L4" s="140"/>
      <c r="M4" s="17"/>
      <c r="N4" s="17"/>
      <c r="O4" s="17"/>
      <c r="P4" s="18"/>
    </row>
    <row r="5" spans="1:16" x14ac:dyDescent="0.3">
      <c r="B5" s="16"/>
      <c r="C5" s="17"/>
      <c r="D5" s="17"/>
      <c r="E5" s="17"/>
      <c r="F5" s="138"/>
      <c r="G5" s="139"/>
      <c r="H5" s="139"/>
      <c r="I5" s="139"/>
      <c r="J5" s="139"/>
      <c r="K5" s="139"/>
      <c r="L5" s="140"/>
      <c r="M5" s="17"/>
      <c r="N5" s="17"/>
      <c r="O5" s="17"/>
      <c r="P5" s="18"/>
    </row>
    <row r="6" spans="1:16" x14ac:dyDescent="0.3">
      <c r="B6" s="16"/>
      <c r="C6" s="17"/>
      <c r="D6" s="17"/>
      <c r="E6" s="17"/>
      <c r="F6" s="138"/>
      <c r="G6" s="139"/>
      <c r="H6" s="139"/>
      <c r="I6" s="139"/>
      <c r="J6" s="139"/>
      <c r="K6" s="139"/>
      <c r="L6" s="140"/>
      <c r="M6" s="17"/>
      <c r="N6" s="17"/>
      <c r="O6" s="17"/>
      <c r="P6" s="18"/>
    </row>
    <row r="7" spans="1:16" ht="16.2" thickBot="1" x14ac:dyDescent="0.35">
      <c r="B7" s="19"/>
      <c r="C7" s="20"/>
      <c r="D7" s="20"/>
      <c r="E7" s="20"/>
      <c r="F7" s="141"/>
      <c r="G7" s="142"/>
      <c r="H7" s="142"/>
      <c r="I7" s="142"/>
      <c r="J7" s="142"/>
      <c r="K7" s="142"/>
      <c r="L7" s="143"/>
      <c r="M7" s="20"/>
      <c r="N7" s="20"/>
      <c r="O7" s="20"/>
      <c r="P7" s="21"/>
    </row>
    <row r="8" spans="1:16" ht="18" x14ac:dyDescent="0.35">
      <c r="A8" s="22"/>
      <c r="B8" s="144" t="s">
        <v>5</v>
      </c>
      <c r="C8" s="145"/>
      <c r="D8" s="145"/>
      <c r="E8" s="146"/>
      <c r="F8" s="144" t="s">
        <v>6</v>
      </c>
      <c r="G8" s="145"/>
      <c r="H8" s="146"/>
      <c r="I8" s="23"/>
      <c r="J8" s="144" t="s">
        <v>7</v>
      </c>
      <c r="K8" s="145"/>
      <c r="L8" s="145"/>
      <c r="M8" s="146"/>
      <c r="N8" s="144" t="s">
        <v>8</v>
      </c>
      <c r="O8" s="145"/>
      <c r="P8" s="146"/>
    </row>
    <row r="9" spans="1:16" ht="21.6" thickBot="1" x14ac:dyDescent="0.45">
      <c r="A9" s="24"/>
      <c r="B9" s="132" t="s">
        <v>12</v>
      </c>
      <c r="C9" s="133"/>
      <c r="D9" s="133"/>
      <c r="E9" s="134"/>
      <c r="F9" s="132">
        <v>1.06</v>
      </c>
      <c r="G9" s="133"/>
      <c r="H9" s="134"/>
      <c r="I9" s="25"/>
      <c r="J9" s="132" t="s">
        <v>97</v>
      </c>
      <c r="K9" s="133"/>
      <c r="L9" s="133"/>
      <c r="M9" s="134"/>
      <c r="N9" s="132" t="s">
        <v>96</v>
      </c>
      <c r="O9" s="133"/>
      <c r="P9" s="134"/>
    </row>
    <row r="10" spans="1:16" ht="16.2" thickBot="1" x14ac:dyDescent="0.35">
      <c r="B10" s="26"/>
      <c r="C10" s="27"/>
      <c r="D10" s="27"/>
      <c r="E10" s="27"/>
      <c r="F10" s="27"/>
      <c r="G10" s="27"/>
      <c r="H10" s="27"/>
      <c r="I10" s="27"/>
      <c r="J10" s="27"/>
      <c r="K10" s="27"/>
      <c r="L10" s="27"/>
      <c r="M10" s="27"/>
      <c r="N10" s="27"/>
      <c r="O10" s="27"/>
      <c r="P10" s="28"/>
    </row>
    <row r="11" spans="1:16" ht="21.6" thickBot="1" x14ac:dyDescent="0.45">
      <c r="A11" s="11"/>
      <c r="B11" s="29"/>
      <c r="C11" s="30"/>
      <c r="D11" s="126" t="s">
        <v>9</v>
      </c>
      <c r="E11" s="127"/>
      <c r="F11" s="127"/>
      <c r="G11" s="128"/>
      <c r="H11" s="126" t="s">
        <v>10</v>
      </c>
      <c r="I11" s="127"/>
      <c r="J11" s="128"/>
      <c r="K11" s="126" t="s">
        <v>11</v>
      </c>
      <c r="L11" s="127"/>
      <c r="M11" s="127"/>
      <c r="N11" s="128"/>
      <c r="O11" s="30"/>
      <c r="P11" s="31"/>
    </row>
    <row r="12" spans="1:16" x14ac:dyDescent="0.3">
      <c r="B12" s="26"/>
      <c r="C12" s="27"/>
      <c r="D12" s="129" t="s">
        <v>64</v>
      </c>
      <c r="E12" s="130"/>
      <c r="F12" s="130"/>
      <c r="G12" s="131"/>
      <c r="H12" s="117" t="s">
        <v>82</v>
      </c>
      <c r="I12" s="118"/>
      <c r="J12" s="119"/>
      <c r="K12" s="123" t="s">
        <v>91</v>
      </c>
      <c r="L12" s="123"/>
      <c r="M12" s="123"/>
      <c r="N12" s="123"/>
      <c r="O12" s="27"/>
      <c r="P12" s="28"/>
    </row>
    <row r="13" spans="1:16" x14ac:dyDescent="0.3">
      <c r="B13" s="26"/>
      <c r="C13" s="27"/>
      <c r="D13" s="120" t="s">
        <v>94</v>
      </c>
      <c r="E13" s="121"/>
      <c r="F13" s="121"/>
      <c r="G13" s="122"/>
      <c r="H13" s="117" t="s">
        <v>83</v>
      </c>
      <c r="I13" s="118"/>
      <c r="J13" s="119"/>
      <c r="K13" s="123" t="s">
        <v>92</v>
      </c>
      <c r="L13" s="123"/>
      <c r="M13" s="123"/>
      <c r="N13" s="123"/>
      <c r="O13" s="27"/>
      <c r="P13" s="28"/>
    </row>
    <row r="14" spans="1:16" x14ac:dyDescent="0.3">
      <c r="B14" s="26"/>
      <c r="C14" s="27"/>
      <c r="D14" s="120" t="s">
        <v>95</v>
      </c>
      <c r="E14" s="121"/>
      <c r="F14" s="121"/>
      <c r="G14" s="122"/>
      <c r="H14" s="117" t="s">
        <v>84</v>
      </c>
      <c r="I14" s="118"/>
      <c r="J14" s="119"/>
      <c r="K14" s="124" t="s">
        <v>93</v>
      </c>
      <c r="L14" s="123"/>
      <c r="M14" s="123"/>
      <c r="N14" s="125"/>
      <c r="O14" s="27"/>
      <c r="P14" s="28"/>
    </row>
    <row r="15" spans="1:16" x14ac:dyDescent="0.3">
      <c r="B15" s="26"/>
      <c r="C15" s="27"/>
      <c r="D15" s="114"/>
      <c r="E15" s="115"/>
      <c r="F15" s="115"/>
      <c r="G15" s="116"/>
      <c r="H15" s="117"/>
      <c r="I15" s="118"/>
      <c r="J15" s="119"/>
      <c r="K15" s="114"/>
      <c r="L15" s="115"/>
      <c r="M15" s="115"/>
      <c r="N15" s="116"/>
      <c r="O15" s="27"/>
      <c r="P15" s="28"/>
    </row>
    <row r="16" spans="1:16" x14ac:dyDescent="0.3">
      <c r="B16" s="26"/>
      <c r="C16" s="27"/>
      <c r="D16" s="114"/>
      <c r="E16" s="115"/>
      <c r="F16" s="115"/>
      <c r="G16" s="116"/>
      <c r="H16" s="117"/>
      <c r="I16" s="118"/>
      <c r="J16" s="119"/>
      <c r="K16" s="114"/>
      <c r="L16" s="115"/>
      <c r="M16" s="115"/>
      <c r="N16" s="116"/>
      <c r="O16" s="27"/>
      <c r="P16" s="28"/>
    </row>
    <row r="17" spans="2:16" x14ac:dyDescent="0.3">
      <c r="B17" s="26"/>
      <c r="C17" s="27"/>
      <c r="D17" s="114"/>
      <c r="E17" s="115"/>
      <c r="F17" s="115"/>
      <c r="G17" s="116"/>
      <c r="H17" s="117"/>
      <c r="I17" s="118"/>
      <c r="J17" s="119"/>
      <c r="K17" s="114"/>
      <c r="L17" s="115"/>
      <c r="M17" s="115"/>
      <c r="N17" s="116"/>
      <c r="O17" s="27"/>
      <c r="P17" s="28"/>
    </row>
    <row r="18" spans="2:16" x14ac:dyDescent="0.3">
      <c r="B18" s="26"/>
      <c r="C18" s="27"/>
      <c r="D18" s="114"/>
      <c r="E18" s="115"/>
      <c r="F18" s="115"/>
      <c r="G18" s="116"/>
      <c r="H18" s="117"/>
      <c r="I18" s="118"/>
      <c r="J18" s="119"/>
      <c r="K18" s="114"/>
      <c r="L18" s="115"/>
      <c r="M18" s="115"/>
      <c r="N18" s="116"/>
      <c r="O18" s="27"/>
      <c r="P18" s="28"/>
    </row>
    <row r="19" spans="2:16" ht="16.2" thickBot="1" x14ac:dyDescent="0.35">
      <c r="B19" s="26"/>
      <c r="C19" s="27"/>
      <c r="D19" s="108"/>
      <c r="E19" s="109"/>
      <c r="F19" s="109"/>
      <c r="G19" s="110"/>
      <c r="H19" s="111"/>
      <c r="I19" s="112"/>
      <c r="J19" s="113"/>
      <c r="K19" s="108"/>
      <c r="L19" s="109"/>
      <c r="M19" s="109"/>
      <c r="N19" s="110"/>
      <c r="O19" s="27"/>
      <c r="P19" s="28"/>
    </row>
    <row r="20" spans="2:16" ht="16.2" thickBot="1" x14ac:dyDescent="0.35">
      <c r="B20" s="32"/>
      <c r="C20" s="33"/>
      <c r="D20" s="33"/>
      <c r="E20" s="33"/>
      <c r="F20" s="33"/>
      <c r="G20" s="33"/>
      <c r="H20" s="33"/>
      <c r="I20" s="33"/>
      <c r="J20" s="33"/>
      <c r="K20" s="33"/>
      <c r="L20" s="33"/>
      <c r="M20" s="33"/>
      <c r="N20" s="33"/>
      <c r="O20" s="33"/>
      <c r="P20" s="34"/>
    </row>
  </sheetData>
  <mergeCells count="36">
    <mergeCell ref="B9:E9"/>
    <mergeCell ref="F9:H9"/>
    <mergeCell ref="J9:M9"/>
    <mergeCell ref="N9:P9"/>
    <mergeCell ref="F2:L7"/>
    <mergeCell ref="B8:E8"/>
    <mergeCell ref="F8:H8"/>
    <mergeCell ref="J8:M8"/>
    <mergeCell ref="N8:P8"/>
    <mergeCell ref="D11:G11"/>
    <mergeCell ref="H11:J11"/>
    <mergeCell ref="K11:N11"/>
    <mergeCell ref="D12:G12"/>
    <mergeCell ref="H12:J12"/>
    <mergeCell ref="K12:N12"/>
    <mergeCell ref="D13:G13"/>
    <mergeCell ref="H13:J13"/>
    <mergeCell ref="K13:N13"/>
    <mergeCell ref="D14:G14"/>
    <mergeCell ref="H14:J14"/>
    <mergeCell ref="K14:N14"/>
    <mergeCell ref="D15:G15"/>
    <mergeCell ref="H15:J15"/>
    <mergeCell ref="K15:N15"/>
    <mergeCell ref="D16:G16"/>
    <mergeCell ref="H16:J16"/>
    <mergeCell ref="K16:N16"/>
    <mergeCell ref="D19:G19"/>
    <mergeCell ref="H19:J19"/>
    <mergeCell ref="K19:N19"/>
    <mergeCell ref="D17:G17"/>
    <mergeCell ref="H17:J17"/>
    <mergeCell ref="K17:N17"/>
    <mergeCell ref="D18:G18"/>
    <mergeCell ref="H18:J18"/>
    <mergeCell ref="K18:N18"/>
  </mergeCells>
  <hyperlinks>
    <hyperlink ref="K12" location="'Timing System Design Summary'!A1" display="Global Level 1 Design Summary" xr:uid="{00000000-0004-0000-0000-000000000000}"/>
    <hyperlink ref="L12" location="'Timing System Design Summary'!A1" display="'Timing System Design Summary'!A1" xr:uid="{00000000-0004-0000-0000-000001000000}"/>
    <hyperlink ref="M12" location="'Timing System Design Summary'!A1" display="'Timing System Design Summary'!A1" xr:uid="{00000000-0004-0000-0000-000002000000}"/>
    <hyperlink ref="N12" location="'Timing System Design Summary'!A1" display="'Timing System Design Summary'!A1" xr:uid="{00000000-0004-0000-0000-000003000000}"/>
    <hyperlink ref="K13" location="'Timing System Prototype Summary'!A1" display="Global Level 1 Prototype Summary" xr:uid="{00000000-0004-0000-0000-000004000000}"/>
    <hyperlink ref="L13" location="'Timing System Prototype Summary'!A1" display="'Timing System Prototype Summary'!A1" xr:uid="{00000000-0004-0000-0000-000005000000}"/>
    <hyperlink ref="M13" location="'Timing System Prototype Summary'!A1" display="'Timing System Prototype Summary'!A1" xr:uid="{00000000-0004-0000-0000-000006000000}"/>
    <hyperlink ref="N13" location="'Timing System Prototype Summary'!A1" display="'Timing System Prototype Summary'!A1" xr:uid="{00000000-0004-0000-0000-000007000000}"/>
    <hyperlink ref="K14" location="'Timing Syst. Production Summary'!A1" display="Global Level 1 Production Summary" xr:uid="{00000000-0004-0000-0000-000008000000}"/>
    <hyperlink ref="L14" location="'Timing Syst. Production Summary'!A1" display="'Timing Syst. Production Summary'!A1" xr:uid="{00000000-0004-0000-0000-000009000000}"/>
    <hyperlink ref="M14" location="'Timing Syst. Production Summary'!A1" display="'Timing Syst. Production Summary'!A1" xr:uid="{00000000-0004-0000-0000-00000A000000}"/>
    <hyperlink ref="N14" location="'Timing Syst. Production Summary'!A1" display="'Timing Syst. Production Summary'!A1" xr:uid="{00000000-0004-0000-0000-00000B000000}"/>
    <hyperlink ref="K12:N12" location="'Timing System Design Summary'!A1" display="Timing System Design Summary" xr:uid="{6ABA7049-EE3C-4B36-8446-898A3658C0BD}"/>
    <hyperlink ref="K13:N13" location="'Timing System Prototype Summary'!A1" display="Timing System Prototype Summary" xr:uid="{7B00EB25-0BCF-441E-8BB2-9384B5B898CA}"/>
    <hyperlink ref="K14:N14" location="'Timing Syst. Production Summary'!A1" display="Timing System Production Summary" xr:uid="{2E284202-9B59-4521-984A-BCF5F9939E98}"/>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Q100"/>
  <sheetViews>
    <sheetView topLeftCell="A60" workbookViewId="0">
      <selection activeCell="B66" sqref="B66:Q74"/>
    </sheetView>
  </sheetViews>
  <sheetFormatPr defaultColWidth="10.796875" defaultRowHeight="15.6" x14ac:dyDescent="0.3"/>
  <cols>
    <col min="1" max="1" width="3.5" style="35" customWidth="1"/>
    <col min="2" max="2" width="5" style="35" customWidth="1"/>
    <col min="3" max="3" width="6.19921875" style="35" customWidth="1"/>
    <col min="4" max="4" width="20.69921875" style="35" customWidth="1"/>
    <col min="5" max="5" width="5.296875" style="35" customWidth="1"/>
    <col min="6" max="6" width="14.69921875" style="35" customWidth="1"/>
    <col min="7" max="7" width="3.19921875" style="35" customWidth="1"/>
    <col min="8" max="8" width="11.296875" style="35" bestFit="1" customWidth="1"/>
    <col min="9" max="12" width="10.796875" style="35"/>
    <col min="13" max="13" width="16" style="35" customWidth="1"/>
    <col min="14" max="16384" width="10.796875" style="35"/>
  </cols>
  <sheetData>
    <row r="1" spans="2:17" ht="16.2" thickBot="1" x14ac:dyDescent="0.35"/>
    <row r="2" spans="2:17" ht="25.95" customHeight="1" x14ac:dyDescent="0.3">
      <c r="B2" s="36"/>
      <c r="C2" s="37"/>
      <c r="D2" s="37"/>
      <c r="E2" s="37"/>
      <c r="F2" s="206" t="s">
        <v>4</v>
      </c>
      <c r="G2" s="136"/>
      <c r="H2" s="136"/>
      <c r="I2" s="136"/>
      <c r="J2" s="136"/>
      <c r="K2" s="136"/>
      <c r="L2" s="207"/>
      <c r="M2" s="210" t="s">
        <v>13</v>
      </c>
      <c r="N2" s="212">
        <v>43504</v>
      </c>
      <c r="O2" s="213"/>
      <c r="P2" s="213"/>
      <c r="Q2" s="214"/>
    </row>
    <row r="3" spans="2:17" ht="16.05" customHeight="1" thickBot="1" x14ac:dyDescent="0.35">
      <c r="B3" s="38"/>
      <c r="C3" s="39"/>
      <c r="D3" s="39"/>
      <c r="E3" s="39"/>
      <c r="F3" s="208"/>
      <c r="G3" s="139"/>
      <c r="H3" s="139"/>
      <c r="I3" s="139"/>
      <c r="J3" s="139"/>
      <c r="K3" s="139"/>
      <c r="L3" s="209"/>
      <c r="M3" s="211"/>
      <c r="N3" s="215"/>
      <c r="O3" s="215"/>
      <c r="P3" s="215"/>
      <c r="Q3" s="216"/>
    </row>
    <row r="4" spans="2:17" ht="18" customHeight="1" x14ac:dyDescent="0.3">
      <c r="B4" s="38"/>
      <c r="C4" s="39"/>
      <c r="D4" s="39"/>
      <c r="E4" s="39"/>
      <c r="F4" s="208"/>
      <c r="G4" s="139"/>
      <c r="H4" s="139"/>
      <c r="I4" s="139"/>
      <c r="J4" s="139"/>
      <c r="K4" s="139"/>
      <c r="L4" s="209"/>
      <c r="M4" s="210" t="s">
        <v>14</v>
      </c>
      <c r="N4" s="213" t="s">
        <v>43</v>
      </c>
      <c r="O4" s="213"/>
      <c r="P4" s="213"/>
      <c r="Q4" s="214"/>
    </row>
    <row r="5" spans="2:17" ht="16.2" thickBot="1" x14ac:dyDescent="0.35">
      <c r="B5" s="38"/>
      <c r="C5" s="39"/>
      <c r="D5" s="39"/>
      <c r="E5" s="39"/>
      <c r="F5" s="208"/>
      <c r="G5" s="139"/>
      <c r="H5" s="139"/>
      <c r="I5" s="139"/>
      <c r="J5" s="139"/>
      <c r="K5" s="139"/>
      <c r="L5" s="209"/>
      <c r="M5" s="217"/>
      <c r="N5" s="218"/>
      <c r="O5" s="218"/>
      <c r="P5" s="218"/>
      <c r="Q5" s="219"/>
    </row>
    <row r="6" spans="2:17" ht="21" customHeight="1" x14ac:dyDescent="0.3">
      <c r="B6" s="38"/>
      <c r="C6" s="39"/>
      <c r="D6" s="39"/>
      <c r="E6" s="39"/>
      <c r="F6" s="208"/>
      <c r="G6" s="139"/>
      <c r="H6" s="139"/>
      <c r="I6" s="139"/>
      <c r="J6" s="139"/>
      <c r="K6" s="139"/>
      <c r="L6" s="139"/>
      <c r="M6" s="220" t="s">
        <v>15</v>
      </c>
      <c r="N6" s="306" t="s">
        <v>98</v>
      </c>
      <c r="O6" s="306"/>
      <c r="P6" s="306"/>
      <c r="Q6" s="307"/>
    </row>
    <row r="7" spans="2:17" ht="16.2" thickBot="1" x14ac:dyDescent="0.35">
      <c r="B7" s="38"/>
      <c r="C7" s="39"/>
      <c r="D7" s="39"/>
      <c r="E7" s="39"/>
      <c r="F7" s="208"/>
      <c r="G7" s="142"/>
      <c r="H7" s="142"/>
      <c r="I7" s="142"/>
      <c r="J7" s="142"/>
      <c r="K7" s="142"/>
      <c r="L7" s="142"/>
      <c r="M7" s="221"/>
      <c r="N7" s="308"/>
      <c r="O7" s="308"/>
      <c r="P7" s="308"/>
      <c r="Q7" s="309"/>
    </row>
    <row r="8" spans="2:17" s="40" customFormat="1" ht="27" customHeight="1" x14ac:dyDescent="0.3">
      <c r="B8" s="175" t="s">
        <v>16</v>
      </c>
      <c r="C8" s="176"/>
      <c r="D8" s="176"/>
      <c r="E8" s="176"/>
      <c r="F8" s="177"/>
      <c r="G8" s="175" t="s">
        <v>17</v>
      </c>
      <c r="H8" s="176"/>
      <c r="I8" s="176"/>
      <c r="J8" s="176"/>
      <c r="K8" s="176"/>
      <c r="L8" s="176"/>
      <c r="M8" s="178"/>
      <c r="N8" s="179" t="s">
        <v>18</v>
      </c>
      <c r="O8" s="180"/>
      <c r="P8" s="180"/>
      <c r="Q8" s="178"/>
    </row>
    <row r="9" spans="2:17" x14ac:dyDescent="0.3">
      <c r="B9" s="181" t="s">
        <v>64</v>
      </c>
      <c r="C9" s="182"/>
      <c r="D9" s="182"/>
      <c r="E9" s="182"/>
      <c r="F9" s="183"/>
      <c r="G9" s="181" t="s">
        <v>90</v>
      </c>
      <c r="H9" s="182"/>
      <c r="I9" s="182"/>
      <c r="J9" s="182"/>
      <c r="K9" s="182"/>
      <c r="L9" s="182"/>
      <c r="M9" s="183"/>
      <c r="N9" s="187"/>
      <c r="O9" s="188"/>
      <c r="P9" s="188"/>
      <c r="Q9" s="189"/>
    </row>
    <row r="10" spans="2:17" ht="16.2" thickBot="1" x14ac:dyDescent="0.35">
      <c r="B10" s="184"/>
      <c r="C10" s="185"/>
      <c r="D10" s="185"/>
      <c r="E10" s="185"/>
      <c r="F10" s="186"/>
      <c r="G10" s="184"/>
      <c r="H10" s="185"/>
      <c r="I10" s="185"/>
      <c r="J10" s="185"/>
      <c r="K10" s="185"/>
      <c r="L10" s="185"/>
      <c r="M10" s="186"/>
      <c r="N10" s="190"/>
      <c r="O10" s="191"/>
      <c r="P10" s="191"/>
      <c r="Q10" s="192"/>
    </row>
    <row r="11" spans="2:17" s="40" customFormat="1" ht="27" customHeight="1" x14ac:dyDescent="0.3">
      <c r="B11" s="175" t="s">
        <v>19</v>
      </c>
      <c r="C11" s="176"/>
      <c r="D11" s="176"/>
      <c r="E11" s="176"/>
      <c r="F11" s="176"/>
      <c r="G11" s="176"/>
      <c r="H11" s="176"/>
      <c r="I11" s="176"/>
      <c r="J11" s="176"/>
      <c r="K11" s="176"/>
      <c r="L11" s="176"/>
      <c r="M11" s="176"/>
      <c r="N11" s="176"/>
      <c r="O11" s="176"/>
      <c r="P11" s="176"/>
      <c r="Q11" s="177"/>
    </row>
    <row r="12" spans="2:17" ht="18" customHeight="1" x14ac:dyDescent="0.3">
      <c r="B12" s="193" t="s">
        <v>44</v>
      </c>
      <c r="C12" s="194"/>
      <c r="D12" s="194"/>
      <c r="E12" s="194"/>
      <c r="F12" s="194"/>
      <c r="G12" s="194"/>
      <c r="H12" s="194"/>
      <c r="I12" s="194"/>
      <c r="J12" s="194"/>
      <c r="K12" s="194"/>
      <c r="L12" s="194"/>
      <c r="M12" s="194"/>
      <c r="N12" s="194"/>
      <c r="O12" s="194"/>
      <c r="P12" s="194"/>
      <c r="Q12" s="195"/>
    </row>
    <row r="13" spans="2:17" ht="18" customHeight="1" x14ac:dyDescent="0.3">
      <c r="B13" s="193"/>
      <c r="C13" s="194"/>
      <c r="D13" s="194"/>
      <c r="E13" s="194"/>
      <c r="F13" s="194"/>
      <c r="G13" s="194"/>
      <c r="H13" s="194"/>
      <c r="I13" s="194"/>
      <c r="J13" s="194"/>
      <c r="K13" s="194"/>
      <c r="L13" s="194"/>
      <c r="M13" s="194"/>
      <c r="N13" s="194"/>
      <c r="O13" s="194"/>
      <c r="P13" s="194"/>
      <c r="Q13" s="195"/>
    </row>
    <row r="14" spans="2:17" ht="18" customHeight="1" x14ac:dyDescent="0.3">
      <c r="B14" s="193"/>
      <c r="C14" s="194"/>
      <c r="D14" s="194"/>
      <c r="E14" s="194"/>
      <c r="F14" s="194"/>
      <c r="G14" s="194"/>
      <c r="H14" s="194"/>
      <c r="I14" s="194"/>
      <c r="J14" s="194"/>
      <c r="K14" s="194"/>
      <c r="L14" s="194"/>
      <c r="M14" s="194"/>
      <c r="N14" s="194"/>
      <c r="O14" s="194"/>
      <c r="P14" s="194"/>
      <c r="Q14" s="195"/>
    </row>
    <row r="15" spans="2:17" x14ac:dyDescent="0.3">
      <c r="B15" s="193"/>
      <c r="C15" s="194"/>
      <c r="D15" s="194"/>
      <c r="E15" s="194"/>
      <c r="F15" s="194"/>
      <c r="G15" s="194"/>
      <c r="H15" s="194"/>
      <c r="I15" s="194"/>
      <c r="J15" s="194"/>
      <c r="K15" s="194"/>
      <c r="L15" s="194"/>
      <c r="M15" s="194"/>
      <c r="N15" s="194"/>
      <c r="O15" s="194"/>
      <c r="P15" s="194"/>
      <c r="Q15" s="195"/>
    </row>
    <row r="16" spans="2:17" x14ac:dyDescent="0.3">
      <c r="B16" s="193"/>
      <c r="C16" s="194"/>
      <c r="D16" s="194"/>
      <c r="E16" s="194"/>
      <c r="F16" s="194"/>
      <c r="G16" s="194"/>
      <c r="H16" s="194"/>
      <c r="I16" s="194"/>
      <c r="J16" s="194"/>
      <c r="K16" s="194"/>
      <c r="L16" s="194"/>
      <c r="M16" s="194"/>
      <c r="N16" s="194"/>
      <c r="O16" s="194"/>
      <c r="P16" s="194"/>
      <c r="Q16" s="195"/>
    </row>
    <row r="17" spans="2:17" x14ac:dyDescent="0.3">
      <c r="B17" s="193"/>
      <c r="C17" s="194"/>
      <c r="D17" s="194"/>
      <c r="E17" s="194"/>
      <c r="F17" s="194"/>
      <c r="G17" s="194"/>
      <c r="H17" s="194"/>
      <c r="I17" s="194"/>
      <c r="J17" s="194"/>
      <c r="K17" s="194"/>
      <c r="L17" s="194"/>
      <c r="M17" s="194"/>
      <c r="N17" s="194"/>
      <c r="O17" s="194"/>
      <c r="P17" s="194"/>
      <c r="Q17" s="195"/>
    </row>
    <row r="18" spans="2:17" ht="16.2" thickBot="1" x14ac:dyDescent="0.35">
      <c r="B18" s="196"/>
      <c r="C18" s="197"/>
      <c r="D18" s="197"/>
      <c r="E18" s="197"/>
      <c r="F18" s="197"/>
      <c r="G18" s="197"/>
      <c r="H18" s="197"/>
      <c r="I18" s="197"/>
      <c r="J18" s="197"/>
      <c r="K18" s="197"/>
      <c r="L18" s="197"/>
      <c r="M18" s="197"/>
      <c r="N18" s="197"/>
      <c r="O18" s="197"/>
      <c r="P18" s="197"/>
      <c r="Q18" s="198"/>
    </row>
    <row r="19" spans="2:17" s="40" customFormat="1" ht="27" customHeight="1" x14ac:dyDescent="0.3">
      <c r="B19" s="175" t="s">
        <v>20</v>
      </c>
      <c r="C19" s="176"/>
      <c r="D19" s="176"/>
      <c r="E19" s="176"/>
      <c r="F19" s="176"/>
      <c r="G19" s="176"/>
      <c r="H19" s="176"/>
      <c r="I19" s="176"/>
      <c r="J19" s="176"/>
      <c r="K19" s="176"/>
      <c r="L19" s="176"/>
      <c r="M19" s="176"/>
      <c r="N19" s="176"/>
      <c r="O19" s="176"/>
      <c r="P19" s="176"/>
      <c r="Q19" s="177"/>
    </row>
    <row r="20" spans="2:17" x14ac:dyDescent="0.3">
      <c r="B20" s="41"/>
      <c r="Q20" s="42"/>
    </row>
    <row r="21" spans="2:17" x14ac:dyDescent="0.3">
      <c r="B21" s="41"/>
      <c r="Q21" s="42"/>
    </row>
    <row r="22" spans="2:17" ht="18.600000000000001" thickBot="1" x14ac:dyDescent="0.4">
      <c r="B22" s="41"/>
      <c r="C22" s="43"/>
      <c r="D22" s="44" t="s">
        <v>21</v>
      </c>
      <c r="Q22" s="42"/>
    </row>
    <row r="23" spans="2:17" ht="18.600000000000001" thickBot="1" x14ac:dyDescent="0.4">
      <c r="B23" s="41"/>
      <c r="C23" s="43" t="s">
        <v>22</v>
      </c>
      <c r="D23" s="44" t="s">
        <v>23</v>
      </c>
      <c r="Q23" s="42"/>
    </row>
    <row r="24" spans="2:17" ht="18.600000000000001" thickBot="1" x14ac:dyDescent="0.4">
      <c r="B24" s="41"/>
      <c r="C24" s="43" t="s">
        <v>22</v>
      </c>
      <c r="D24" s="44" t="s">
        <v>24</v>
      </c>
      <c r="Q24" s="42"/>
    </row>
    <row r="25" spans="2:17" ht="18.600000000000001" thickBot="1" x14ac:dyDescent="0.4">
      <c r="B25" s="41"/>
      <c r="C25" s="43" t="s">
        <v>22</v>
      </c>
      <c r="D25" s="44" t="s">
        <v>25</v>
      </c>
      <c r="Q25" s="42"/>
    </row>
    <row r="26" spans="2:17" ht="18.600000000000001" thickBot="1" x14ac:dyDescent="0.4">
      <c r="B26" s="41"/>
      <c r="C26" s="43"/>
      <c r="D26" s="44" t="s">
        <v>26</v>
      </c>
      <c r="Q26" s="42"/>
    </row>
    <row r="27" spans="2:17" ht="18.600000000000001" thickBot="1" x14ac:dyDescent="0.4">
      <c r="B27" s="41"/>
      <c r="C27" s="43"/>
      <c r="D27" s="44" t="s">
        <v>27</v>
      </c>
      <c r="Q27" s="42"/>
    </row>
    <row r="28" spans="2:17" ht="18.600000000000001" thickBot="1" x14ac:dyDescent="0.4">
      <c r="B28" s="41"/>
      <c r="C28" s="43"/>
      <c r="D28" s="44" t="s">
        <v>28</v>
      </c>
      <c r="Q28" s="42"/>
    </row>
    <row r="29" spans="2:17" ht="18.600000000000001" thickBot="1" x14ac:dyDescent="0.4">
      <c r="B29" s="41"/>
      <c r="C29" s="43" t="s">
        <v>22</v>
      </c>
      <c r="D29" s="44" t="s">
        <v>29</v>
      </c>
      <c r="Q29" s="42"/>
    </row>
    <row r="30" spans="2:17" x14ac:dyDescent="0.3">
      <c r="B30" s="41"/>
      <c r="Q30" s="42"/>
    </row>
    <row r="31" spans="2:17" ht="16.2" thickBot="1" x14ac:dyDescent="0.35">
      <c r="B31" s="45"/>
      <c r="C31" s="46"/>
      <c r="D31" s="46"/>
      <c r="E31" s="46"/>
      <c r="F31" s="46"/>
      <c r="G31" s="46"/>
      <c r="H31" s="46"/>
      <c r="I31" s="46"/>
      <c r="J31" s="46"/>
      <c r="K31" s="46"/>
      <c r="L31" s="46"/>
      <c r="M31" s="46"/>
      <c r="N31" s="46"/>
      <c r="O31" s="46"/>
      <c r="P31" s="46"/>
      <c r="Q31" s="47"/>
    </row>
    <row r="32" spans="2:17" s="40" customFormat="1" ht="25.95" customHeight="1" x14ac:dyDescent="0.3">
      <c r="B32" s="147" t="s">
        <v>30</v>
      </c>
      <c r="C32" s="148"/>
      <c r="D32" s="148"/>
      <c r="E32" s="148"/>
      <c r="F32" s="148"/>
      <c r="G32" s="148"/>
      <c r="H32" s="148"/>
      <c r="I32" s="148"/>
      <c r="J32" s="148"/>
      <c r="K32" s="148"/>
      <c r="L32" s="148"/>
      <c r="M32" s="148"/>
      <c r="N32" s="148"/>
      <c r="O32" s="148"/>
      <c r="P32" s="148"/>
      <c r="Q32" s="149"/>
    </row>
    <row r="33" spans="2:17" x14ac:dyDescent="0.3">
      <c r="B33" s="199"/>
      <c r="C33" s="200"/>
      <c r="D33" s="200"/>
      <c r="E33" s="200"/>
      <c r="F33" s="200"/>
      <c r="G33" s="200"/>
      <c r="H33" s="200"/>
      <c r="I33" s="200"/>
      <c r="J33" s="200"/>
      <c r="K33" s="200"/>
      <c r="L33" s="200"/>
      <c r="M33" s="200"/>
      <c r="N33" s="200"/>
      <c r="O33" s="200"/>
      <c r="P33" s="200"/>
      <c r="Q33" s="201"/>
    </row>
    <row r="34" spans="2:17" x14ac:dyDescent="0.3">
      <c r="B34" s="202"/>
      <c r="C34" s="200"/>
      <c r="D34" s="200"/>
      <c r="E34" s="200"/>
      <c r="F34" s="200"/>
      <c r="G34" s="200"/>
      <c r="H34" s="200"/>
      <c r="I34" s="200"/>
      <c r="J34" s="200"/>
      <c r="K34" s="200"/>
      <c r="L34" s="200"/>
      <c r="M34" s="200"/>
      <c r="N34" s="200"/>
      <c r="O34" s="200"/>
      <c r="P34" s="200"/>
      <c r="Q34" s="201"/>
    </row>
    <row r="35" spans="2:17" x14ac:dyDescent="0.3">
      <c r="B35" s="202"/>
      <c r="C35" s="200"/>
      <c r="D35" s="200"/>
      <c r="E35" s="200"/>
      <c r="F35" s="200"/>
      <c r="G35" s="200"/>
      <c r="H35" s="200"/>
      <c r="I35" s="200"/>
      <c r="J35" s="200"/>
      <c r="K35" s="200"/>
      <c r="L35" s="200"/>
      <c r="M35" s="200"/>
      <c r="N35" s="200"/>
      <c r="O35" s="200"/>
      <c r="P35" s="200"/>
      <c r="Q35" s="201"/>
    </row>
    <row r="36" spans="2:17" x14ac:dyDescent="0.3">
      <c r="B36" s="202"/>
      <c r="C36" s="200"/>
      <c r="D36" s="200"/>
      <c r="E36" s="200"/>
      <c r="F36" s="200"/>
      <c r="G36" s="200"/>
      <c r="H36" s="200"/>
      <c r="I36" s="200"/>
      <c r="J36" s="200"/>
      <c r="K36" s="200"/>
      <c r="L36" s="200"/>
      <c r="M36" s="200"/>
      <c r="N36" s="200"/>
      <c r="O36" s="200"/>
      <c r="P36" s="200"/>
      <c r="Q36" s="201"/>
    </row>
    <row r="37" spans="2:17" x14ac:dyDescent="0.3">
      <c r="B37" s="202"/>
      <c r="C37" s="200"/>
      <c r="D37" s="200"/>
      <c r="E37" s="200"/>
      <c r="F37" s="200"/>
      <c r="G37" s="200"/>
      <c r="H37" s="200"/>
      <c r="I37" s="200"/>
      <c r="J37" s="200"/>
      <c r="K37" s="200"/>
      <c r="L37" s="200"/>
      <c r="M37" s="200"/>
      <c r="N37" s="200"/>
      <c r="O37" s="200"/>
      <c r="P37" s="200"/>
      <c r="Q37" s="201"/>
    </row>
    <row r="38" spans="2:17" x14ac:dyDescent="0.3">
      <c r="B38" s="202"/>
      <c r="C38" s="200"/>
      <c r="D38" s="200"/>
      <c r="E38" s="200"/>
      <c r="F38" s="200"/>
      <c r="G38" s="200"/>
      <c r="H38" s="200"/>
      <c r="I38" s="200"/>
      <c r="J38" s="200"/>
      <c r="K38" s="200"/>
      <c r="L38" s="200"/>
      <c r="M38" s="200"/>
      <c r="N38" s="200"/>
      <c r="O38" s="200"/>
      <c r="P38" s="200"/>
      <c r="Q38" s="201"/>
    </row>
    <row r="39" spans="2:17" x14ac:dyDescent="0.3">
      <c r="B39" s="202"/>
      <c r="C39" s="200"/>
      <c r="D39" s="200"/>
      <c r="E39" s="200"/>
      <c r="F39" s="200"/>
      <c r="G39" s="200"/>
      <c r="H39" s="200"/>
      <c r="I39" s="200"/>
      <c r="J39" s="200"/>
      <c r="K39" s="200"/>
      <c r="L39" s="200"/>
      <c r="M39" s="200"/>
      <c r="N39" s="200"/>
      <c r="O39" s="200"/>
      <c r="P39" s="200"/>
      <c r="Q39" s="201"/>
    </row>
    <row r="40" spans="2:17" x14ac:dyDescent="0.3">
      <c r="B40" s="202"/>
      <c r="C40" s="200"/>
      <c r="D40" s="200"/>
      <c r="E40" s="200"/>
      <c r="F40" s="200"/>
      <c r="G40" s="200"/>
      <c r="H40" s="200"/>
      <c r="I40" s="200"/>
      <c r="J40" s="200"/>
      <c r="K40" s="200"/>
      <c r="L40" s="200"/>
      <c r="M40" s="200"/>
      <c r="N40" s="200"/>
      <c r="O40" s="200"/>
      <c r="P40" s="200"/>
      <c r="Q40" s="201"/>
    </row>
    <row r="41" spans="2:17" x14ac:dyDescent="0.3">
      <c r="B41" s="202"/>
      <c r="C41" s="200"/>
      <c r="D41" s="200"/>
      <c r="E41" s="200"/>
      <c r="F41" s="200"/>
      <c r="G41" s="200"/>
      <c r="H41" s="200"/>
      <c r="I41" s="200"/>
      <c r="J41" s="200"/>
      <c r="K41" s="200"/>
      <c r="L41" s="200"/>
      <c r="M41" s="200"/>
      <c r="N41" s="200"/>
      <c r="O41" s="200"/>
      <c r="P41" s="200"/>
      <c r="Q41" s="201"/>
    </row>
    <row r="42" spans="2:17" x14ac:dyDescent="0.3">
      <c r="B42" s="202"/>
      <c r="C42" s="200"/>
      <c r="D42" s="200"/>
      <c r="E42" s="200"/>
      <c r="F42" s="200"/>
      <c r="G42" s="200"/>
      <c r="H42" s="200"/>
      <c r="I42" s="200"/>
      <c r="J42" s="200"/>
      <c r="K42" s="200"/>
      <c r="L42" s="200"/>
      <c r="M42" s="200"/>
      <c r="N42" s="200"/>
      <c r="O42" s="200"/>
      <c r="P42" s="200"/>
      <c r="Q42" s="201"/>
    </row>
    <row r="43" spans="2:17" x14ac:dyDescent="0.3">
      <c r="B43" s="202"/>
      <c r="C43" s="200"/>
      <c r="D43" s="200"/>
      <c r="E43" s="200"/>
      <c r="F43" s="200"/>
      <c r="G43" s="200"/>
      <c r="H43" s="200"/>
      <c r="I43" s="200"/>
      <c r="J43" s="200"/>
      <c r="K43" s="200"/>
      <c r="L43" s="200"/>
      <c r="M43" s="200"/>
      <c r="N43" s="200"/>
      <c r="O43" s="200"/>
      <c r="P43" s="200"/>
      <c r="Q43" s="201"/>
    </row>
    <row r="44" spans="2:17" ht="16.2" thickBot="1" x14ac:dyDescent="0.35">
      <c r="B44" s="203"/>
      <c r="C44" s="204"/>
      <c r="D44" s="204"/>
      <c r="E44" s="204"/>
      <c r="F44" s="204"/>
      <c r="G44" s="204"/>
      <c r="H44" s="204"/>
      <c r="I44" s="204"/>
      <c r="J44" s="204"/>
      <c r="K44" s="204"/>
      <c r="L44" s="204"/>
      <c r="M44" s="204"/>
      <c r="N44" s="204"/>
      <c r="O44" s="204"/>
      <c r="P44" s="204"/>
      <c r="Q44" s="205"/>
    </row>
    <row r="45" spans="2:17" x14ac:dyDescent="0.3">
      <c r="B45" s="147" t="s">
        <v>31</v>
      </c>
      <c r="C45" s="148"/>
      <c r="D45" s="148"/>
      <c r="E45" s="148"/>
      <c r="F45" s="148"/>
      <c r="G45" s="148"/>
      <c r="H45" s="148"/>
      <c r="I45" s="148"/>
      <c r="J45" s="148"/>
      <c r="K45" s="148"/>
      <c r="L45" s="148"/>
      <c r="M45" s="148"/>
      <c r="N45" s="148"/>
      <c r="O45" s="148"/>
      <c r="P45" s="148"/>
      <c r="Q45" s="149"/>
    </row>
    <row r="46" spans="2:17" x14ac:dyDescent="0.3">
      <c r="B46" s="150"/>
      <c r="C46" s="151"/>
      <c r="D46" s="151"/>
      <c r="E46" s="151"/>
      <c r="F46" s="151"/>
      <c r="G46" s="151"/>
      <c r="H46" s="151"/>
      <c r="I46" s="151"/>
      <c r="J46" s="151"/>
      <c r="K46" s="151"/>
      <c r="L46" s="151"/>
      <c r="M46" s="151"/>
      <c r="N46" s="151"/>
      <c r="O46" s="151"/>
      <c r="P46" s="151"/>
      <c r="Q46" s="152"/>
    </row>
    <row r="47" spans="2:17" x14ac:dyDescent="0.3">
      <c r="B47" s="160" t="s">
        <v>52</v>
      </c>
      <c r="C47" s="161"/>
      <c r="D47" s="161"/>
      <c r="E47" s="161"/>
      <c r="F47" s="161"/>
      <c r="G47" s="161"/>
      <c r="H47" s="161"/>
      <c r="I47" s="161"/>
      <c r="J47" s="161"/>
      <c r="K47" s="161"/>
      <c r="L47" s="161"/>
      <c r="M47" s="161"/>
      <c r="N47" s="161"/>
      <c r="O47" s="161"/>
      <c r="P47" s="161"/>
      <c r="Q47" s="162"/>
    </row>
    <row r="48" spans="2:17" x14ac:dyDescent="0.3">
      <c r="B48" s="160"/>
      <c r="C48" s="161"/>
      <c r="D48" s="161"/>
      <c r="E48" s="161"/>
      <c r="F48" s="161"/>
      <c r="G48" s="161"/>
      <c r="H48" s="161"/>
      <c r="I48" s="161"/>
      <c r="J48" s="161"/>
      <c r="K48" s="161"/>
      <c r="L48" s="161"/>
      <c r="M48" s="161"/>
      <c r="N48" s="161"/>
      <c r="O48" s="161"/>
      <c r="P48" s="161"/>
      <c r="Q48" s="162"/>
    </row>
    <row r="49" spans="2:17" x14ac:dyDescent="0.3">
      <c r="B49" s="160"/>
      <c r="C49" s="161"/>
      <c r="D49" s="161"/>
      <c r="E49" s="161"/>
      <c r="F49" s="161"/>
      <c r="G49" s="161"/>
      <c r="H49" s="161"/>
      <c r="I49" s="161"/>
      <c r="J49" s="161"/>
      <c r="K49" s="161"/>
      <c r="L49" s="161"/>
      <c r="M49" s="161"/>
      <c r="N49" s="161"/>
      <c r="O49" s="161"/>
      <c r="P49" s="161"/>
      <c r="Q49" s="162"/>
    </row>
    <row r="50" spans="2:17" x14ac:dyDescent="0.3">
      <c r="B50" s="160"/>
      <c r="C50" s="161"/>
      <c r="D50" s="161"/>
      <c r="E50" s="161"/>
      <c r="F50" s="161"/>
      <c r="G50" s="161"/>
      <c r="H50" s="161"/>
      <c r="I50" s="161"/>
      <c r="J50" s="161"/>
      <c r="K50" s="161"/>
      <c r="L50" s="161"/>
      <c r="M50" s="161"/>
      <c r="N50" s="161"/>
      <c r="O50" s="161"/>
      <c r="P50" s="161"/>
      <c r="Q50" s="162"/>
    </row>
    <row r="51" spans="2:17" x14ac:dyDescent="0.3">
      <c r="B51" s="160"/>
      <c r="C51" s="161"/>
      <c r="D51" s="161"/>
      <c r="E51" s="161"/>
      <c r="F51" s="161"/>
      <c r="G51" s="161"/>
      <c r="H51" s="161"/>
      <c r="I51" s="161"/>
      <c r="J51" s="161"/>
      <c r="K51" s="161"/>
      <c r="L51" s="161"/>
      <c r="M51" s="161"/>
      <c r="N51" s="161"/>
      <c r="O51" s="161"/>
      <c r="P51" s="161"/>
      <c r="Q51" s="162"/>
    </row>
    <row r="52" spans="2:17" x14ac:dyDescent="0.3">
      <c r="B52" s="160"/>
      <c r="C52" s="161"/>
      <c r="D52" s="161"/>
      <c r="E52" s="161"/>
      <c r="F52" s="161"/>
      <c r="G52" s="161"/>
      <c r="H52" s="161"/>
      <c r="I52" s="161"/>
      <c r="J52" s="161"/>
      <c r="K52" s="161"/>
      <c r="L52" s="161"/>
      <c r="M52" s="161"/>
      <c r="N52" s="161"/>
      <c r="O52" s="161"/>
      <c r="P52" s="161"/>
      <c r="Q52" s="162"/>
    </row>
    <row r="53" spans="2:17" x14ac:dyDescent="0.3">
      <c r="B53" s="160"/>
      <c r="C53" s="161"/>
      <c r="D53" s="161"/>
      <c r="E53" s="161"/>
      <c r="F53" s="161"/>
      <c r="G53" s="161"/>
      <c r="H53" s="161"/>
      <c r="I53" s="161"/>
      <c r="J53" s="161"/>
      <c r="K53" s="161"/>
      <c r="L53" s="161"/>
      <c r="M53" s="161"/>
      <c r="N53" s="161"/>
      <c r="O53" s="161"/>
      <c r="P53" s="161"/>
      <c r="Q53" s="162"/>
    </row>
    <row r="54" spans="2:17" x14ac:dyDescent="0.3">
      <c r="B54" s="160"/>
      <c r="C54" s="161"/>
      <c r="D54" s="161"/>
      <c r="E54" s="161"/>
      <c r="F54" s="161"/>
      <c r="G54" s="161"/>
      <c r="H54" s="161"/>
      <c r="I54" s="161"/>
      <c r="J54" s="161"/>
      <c r="K54" s="161"/>
      <c r="L54" s="161"/>
      <c r="M54" s="161"/>
      <c r="N54" s="161"/>
      <c r="O54" s="161"/>
      <c r="P54" s="161"/>
      <c r="Q54" s="162"/>
    </row>
    <row r="55" spans="2:17" x14ac:dyDescent="0.3">
      <c r="B55" s="160"/>
      <c r="C55" s="161"/>
      <c r="D55" s="161"/>
      <c r="E55" s="161"/>
      <c r="F55" s="161"/>
      <c r="G55" s="161"/>
      <c r="H55" s="161"/>
      <c r="I55" s="161"/>
      <c r="J55" s="161"/>
      <c r="K55" s="161"/>
      <c r="L55" s="161"/>
      <c r="M55" s="161"/>
      <c r="N55" s="161"/>
      <c r="O55" s="161"/>
      <c r="P55" s="161"/>
      <c r="Q55" s="162"/>
    </row>
    <row r="56" spans="2:17" x14ac:dyDescent="0.3">
      <c r="B56" s="160"/>
      <c r="C56" s="161"/>
      <c r="D56" s="161"/>
      <c r="E56" s="161"/>
      <c r="F56" s="161"/>
      <c r="G56" s="161"/>
      <c r="H56" s="161"/>
      <c r="I56" s="161"/>
      <c r="J56" s="161"/>
      <c r="K56" s="161"/>
      <c r="L56" s="161"/>
      <c r="M56" s="161"/>
      <c r="N56" s="161"/>
      <c r="O56" s="161"/>
      <c r="P56" s="161"/>
      <c r="Q56" s="162"/>
    </row>
    <row r="57" spans="2:17" x14ac:dyDescent="0.3">
      <c r="B57" s="160"/>
      <c r="C57" s="161"/>
      <c r="D57" s="161"/>
      <c r="E57" s="161"/>
      <c r="F57" s="161"/>
      <c r="G57" s="161"/>
      <c r="H57" s="161"/>
      <c r="I57" s="161"/>
      <c r="J57" s="161"/>
      <c r="K57" s="161"/>
      <c r="L57" s="161"/>
      <c r="M57" s="161"/>
      <c r="N57" s="161"/>
      <c r="O57" s="161"/>
      <c r="P57" s="161"/>
      <c r="Q57" s="162"/>
    </row>
    <row r="58" spans="2:17" x14ac:dyDescent="0.3">
      <c r="B58" s="160"/>
      <c r="C58" s="161"/>
      <c r="D58" s="161"/>
      <c r="E58" s="161"/>
      <c r="F58" s="161"/>
      <c r="G58" s="161"/>
      <c r="H58" s="161"/>
      <c r="I58" s="161"/>
      <c r="J58" s="161"/>
      <c r="K58" s="161"/>
      <c r="L58" s="161"/>
      <c r="M58" s="161"/>
      <c r="N58" s="161"/>
      <c r="O58" s="161"/>
      <c r="P58" s="161"/>
      <c r="Q58" s="162"/>
    </row>
    <row r="59" spans="2:17" x14ac:dyDescent="0.3">
      <c r="B59" s="160"/>
      <c r="C59" s="161"/>
      <c r="D59" s="161"/>
      <c r="E59" s="161"/>
      <c r="F59" s="161"/>
      <c r="G59" s="161"/>
      <c r="H59" s="161"/>
      <c r="I59" s="161"/>
      <c r="J59" s="161"/>
      <c r="K59" s="161"/>
      <c r="L59" s="161"/>
      <c r="M59" s="161"/>
      <c r="N59" s="161"/>
      <c r="O59" s="161"/>
      <c r="P59" s="161"/>
      <c r="Q59" s="162"/>
    </row>
    <row r="60" spans="2:17" x14ac:dyDescent="0.3">
      <c r="B60" s="160"/>
      <c r="C60" s="161"/>
      <c r="D60" s="161"/>
      <c r="E60" s="161"/>
      <c r="F60" s="161"/>
      <c r="G60" s="161"/>
      <c r="H60" s="161"/>
      <c r="I60" s="161"/>
      <c r="J60" s="161"/>
      <c r="K60" s="161"/>
      <c r="L60" s="161"/>
      <c r="M60" s="161"/>
      <c r="N60" s="161"/>
      <c r="O60" s="161"/>
      <c r="P60" s="161"/>
      <c r="Q60" s="162"/>
    </row>
    <row r="61" spans="2:17" x14ac:dyDescent="0.3">
      <c r="B61" s="160"/>
      <c r="C61" s="161"/>
      <c r="D61" s="161"/>
      <c r="E61" s="161"/>
      <c r="F61" s="161"/>
      <c r="G61" s="161"/>
      <c r="H61" s="161"/>
      <c r="I61" s="161"/>
      <c r="J61" s="161"/>
      <c r="K61" s="161"/>
      <c r="L61" s="161"/>
      <c r="M61" s="161"/>
      <c r="N61" s="161"/>
      <c r="O61" s="161"/>
      <c r="P61" s="161"/>
      <c r="Q61" s="162"/>
    </row>
    <row r="62" spans="2:17" ht="16.2" thickBot="1" x14ac:dyDescent="0.35">
      <c r="B62" s="163"/>
      <c r="C62" s="164"/>
      <c r="D62" s="164"/>
      <c r="E62" s="164"/>
      <c r="F62" s="164"/>
      <c r="G62" s="164"/>
      <c r="H62" s="164"/>
      <c r="I62" s="164"/>
      <c r="J62" s="164"/>
      <c r="K62" s="164"/>
      <c r="L62" s="164"/>
      <c r="M62" s="164"/>
      <c r="N62" s="164"/>
      <c r="O62" s="164"/>
      <c r="P62" s="164"/>
      <c r="Q62" s="165"/>
    </row>
    <row r="63" spans="2:17" x14ac:dyDescent="0.3">
      <c r="B63" s="147" t="s">
        <v>32</v>
      </c>
      <c r="C63" s="148"/>
      <c r="D63" s="148"/>
      <c r="E63" s="148"/>
      <c r="F63" s="148"/>
      <c r="G63" s="148"/>
      <c r="H63" s="148"/>
      <c r="I63" s="148"/>
      <c r="J63" s="148"/>
      <c r="K63" s="148"/>
      <c r="L63" s="148"/>
      <c r="M63" s="148"/>
      <c r="N63" s="148"/>
      <c r="O63" s="148"/>
      <c r="P63" s="148"/>
      <c r="Q63" s="149"/>
    </row>
    <row r="64" spans="2:17" x14ac:dyDescent="0.3">
      <c r="B64" s="150"/>
      <c r="C64" s="151"/>
      <c r="D64" s="151"/>
      <c r="E64" s="151"/>
      <c r="F64" s="151"/>
      <c r="G64" s="151"/>
      <c r="H64" s="151"/>
      <c r="I64" s="151"/>
      <c r="J64" s="151"/>
      <c r="K64" s="151"/>
      <c r="L64" s="151"/>
      <c r="M64" s="151"/>
      <c r="N64" s="151"/>
      <c r="O64" s="151"/>
      <c r="P64" s="151"/>
      <c r="Q64" s="152"/>
    </row>
    <row r="65" spans="2:17" ht="15.45" customHeight="1" x14ac:dyDescent="0.3">
      <c r="B65" s="48"/>
      <c r="C65" s="49"/>
      <c r="D65" s="166"/>
      <c r="E65" s="166"/>
      <c r="F65" s="166"/>
      <c r="G65" s="166"/>
      <c r="H65" s="166"/>
      <c r="I65" s="166"/>
      <c r="J65" s="166"/>
      <c r="K65" s="166"/>
      <c r="L65" s="166"/>
      <c r="M65" s="166"/>
      <c r="N65" s="166"/>
      <c r="O65" s="166"/>
      <c r="P65" s="166"/>
      <c r="Q65" s="167"/>
    </row>
    <row r="66" spans="2:17" ht="15.45" customHeight="1" x14ac:dyDescent="0.3">
      <c r="B66" s="168" t="s">
        <v>65</v>
      </c>
      <c r="C66" s="169"/>
      <c r="D66" s="169"/>
      <c r="E66" s="169"/>
      <c r="F66" s="169"/>
      <c r="G66" s="169"/>
      <c r="H66" s="169"/>
      <c r="I66" s="169"/>
      <c r="J66" s="169"/>
      <c r="K66" s="169"/>
      <c r="L66" s="169"/>
      <c r="M66" s="169"/>
      <c r="N66" s="169"/>
      <c r="O66" s="169"/>
      <c r="P66" s="169"/>
      <c r="Q66" s="170"/>
    </row>
    <row r="67" spans="2:17" ht="15.45" customHeight="1" x14ac:dyDescent="0.3">
      <c r="B67" s="168"/>
      <c r="C67" s="169"/>
      <c r="D67" s="169"/>
      <c r="E67" s="169"/>
      <c r="F67" s="169"/>
      <c r="G67" s="169"/>
      <c r="H67" s="169"/>
      <c r="I67" s="169"/>
      <c r="J67" s="169"/>
      <c r="K67" s="169"/>
      <c r="L67" s="169"/>
      <c r="M67" s="169"/>
      <c r="N67" s="169"/>
      <c r="O67" s="169"/>
      <c r="P67" s="169"/>
      <c r="Q67" s="170"/>
    </row>
    <row r="68" spans="2:17" ht="15.45" customHeight="1" x14ac:dyDescent="0.3">
      <c r="B68" s="168"/>
      <c r="C68" s="169"/>
      <c r="D68" s="169"/>
      <c r="E68" s="169"/>
      <c r="F68" s="169"/>
      <c r="G68" s="169"/>
      <c r="H68" s="169"/>
      <c r="I68" s="169"/>
      <c r="J68" s="169"/>
      <c r="K68" s="169"/>
      <c r="L68" s="169"/>
      <c r="M68" s="169"/>
      <c r="N68" s="169"/>
      <c r="O68" s="169"/>
      <c r="P68" s="169"/>
      <c r="Q68" s="170"/>
    </row>
    <row r="69" spans="2:17" ht="15.45" customHeight="1" x14ac:dyDescent="0.3">
      <c r="B69" s="168"/>
      <c r="C69" s="169"/>
      <c r="D69" s="169"/>
      <c r="E69" s="169"/>
      <c r="F69" s="169"/>
      <c r="G69" s="169"/>
      <c r="H69" s="169"/>
      <c r="I69" s="169"/>
      <c r="J69" s="169"/>
      <c r="K69" s="169"/>
      <c r="L69" s="169"/>
      <c r="M69" s="169"/>
      <c r="N69" s="169"/>
      <c r="O69" s="169"/>
      <c r="P69" s="169"/>
      <c r="Q69" s="170"/>
    </row>
    <row r="70" spans="2:17" ht="15.45" customHeight="1" x14ac:dyDescent="0.3">
      <c r="B70" s="168"/>
      <c r="C70" s="169"/>
      <c r="D70" s="169"/>
      <c r="E70" s="169"/>
      <c r="F70" s="169"/>
      <c r="G70" s="169"/>
      <c r="H70" s="169"/>
      <c r="I70" s="169"/>
      <c r="J70" s="169"/>
      <c r="K70" s="169"/>
      <c r="L70" s="169"/>
      <c r="M70" s="169"/>
      <c r="N70" s="169"/>
      <c r="O70" s="169"/>
      <c r="P70" s="169"/>
      <c r="Q70" s="170"/>
    </row>
    <row r="71" spans="2:17" ht="15.45" customHeight="1" x14ac:dyDescent="0.3">
      <c r="B71" s="168"/>
      <c r="C71" s="169"/>
      <c r="D71" s="169"/>
      <c r="E71" s="169"/>
      <c r="F71" s="169"/>
      <c r="G71" s="169"/>
      <c r="H71" s="169"/>
      <c r="I71" s="169"/>
      <c r="J71" s="169"/>
      <c r="K71" s="169"/>
      <c r="L71" s="169"/>
      <c r="M71" s="169"/>
      <c r="N71" s="169"/>
      <c r="O71" s="169"/>
      <c r="P71" s="169"/>
      <c r="Q71" s="170"/>
    </row>
    <row r="72" spans="2:17" ht="15.45" customHeight="1" x14ac:dyDescent="0.3">
      <c r="B72" s="168"/>
      <c r="C72" s="169"/>
      <c r="D72" s="169"/>
      <c r="E72" s="169"/>
      <c r="F72" s="169"/>
      <c r="G72" s="169"/>
      <c r="H72" s="169"/>
      <c r="I72" s="169"/>
      <c r="J72" s="169"/>
      <c r="K72" s="169"/>
      <c r="L72" s="169"/>
      <c r="M72" s="169"/>
      <c r="N72" s="169"/>
      <c r="O72" s="169"/>
      <c r="P72" s="169"/>
      <c r="Q72" s="170"/>
    </row>
    <row r="73" spans="2:17" ht="15.45" customHeight="1" x14ac:dyDescent="0.3">
      <c r="B73" s="168"/>
      <c r="C73" s="169"/>
      <c r="D73" s="169"/>
      <c r="E73" s="169"/>
      <c r="F73" s="169"/>
      <c r="G73" s="169"/>
      <c r="H73" s="169"/>
      <c r="I73" s="169"/>
      <c r="J73" s="169"/>
      <c r="K73" s="169"/>
      <c r="L73" s="169"/>
      <c r="M73" s="169"/>
      <c r="N73" s="169"/>
      <c r="O73" s="169"/>
      <c r="P73" s="169"/>
      <c r="Q73" s="170"/>
    </row>
    <row r="74" spans="2:17" ht="16.05" customHeight="1" thickBot="1" x14ac:dyDescent="0.35">
      <c r="B74" s="171"/>
      <c r="C74" s="172"/>
      <c r="D74" s="172"/>
      <c r="E74" s="172"/>
      <c r="F74" s="172"/>
      <c r="G74" s="172"/>
      <c r="H74" s="172"/>
      <c r="I74" s="172"/>
      <c r="J74" s="172"/>
      <c r="K74" s="172"/>
      <c r="L74" s="172"/>
      <c r="M74" s="172"/>
      <c r="N74" s="172"/>
      <c r="O74" s="172"/>
      <c r="P74" s="172"/>
      <c r="Q74" s="173"/>
    </row>
    <row r="75" spans="2:17" x14ac:dyDescent="0.3">
      <c r="B75" s="147" t="s">
        <v>33</v>
      </c>
      <c r="C75" s="148"/>
      <c r="D75" s="148"/>
      <c r="E75" s="148"/>
      <c r="F75" s="148"/>
      <c r="G75" s="148"/>
      <c r="H75" s="148"/>
      <c r="I75" s="148"/>
      <c r="J75" s="148"/>
      <c r="K75" s="148"/>
      <c r="L75" s="148"/>
      <c r="M75" s="148"/>
      <c r="N75" s="148"/>
      <c r="O75" s="148"/>
      <c r="P75" s="148"/>
      <c r="Q75" s="149"/>
    </row>
    <row r="76" spans="2:17" ht="25.05" customHeight="1" x14ac:dyDescent="0.3">
      <c r="B76" s="150"/>
      <c r="C76" s="151"/>
      <c r="D76" s="151"/>
      <c r="E76" s="151"/>
      <c r="F76" s="151"/>
      <c r="G76" s="151"/>
      <c r="H76" s="151"/>
      <c r="I76" s="151"/>
      <c r="J76" s="151"/>
      <c r="K76" s="151"/>
      <c r="L76" s="151"/>
      <c r="M76" s="151"/>
      <c r="N76" s="151"/>
      <c r="O76" s="151"/>
      <c r="P76" s="151"/>
      <c r="Q76" s="152"/>
    </row>
    <row r="77" spans="2:17" ht="25.05" customHeight="1" x14ac:dyDescent="0.3">
      <c r="B77" s="48"/>
      <c r="C77" s="174" t="s">
        <v>34</v>
      </c>
      <c r="D77" s="174"/>
      <c r="E77" s="174"/>
      <c r="F77" s="174"/>
      <c r="G77" s="174"/>
      <c r="H77" s="174"/>
      <c r="I77" s="174"/>
      <c r="J77" s="174"/>
      <c r="K77" s="174"/>
      <c r="L77" s="174"/>
      <c r="M77" s="174"/>
      <c r="N77" s="174"/>
      <c r="O77" s="174"/>
      <c r="P77" s="174"/>
      <c r="Q77" s="50"/>
    </row>
    <row r="78" spans="2:17" ht="25.05" customHeight="1" x14ac:dyDescent="0.3">
      <c r="B78" s="51"/>
      <c r="C78" s="52"/>
      <c r="D78" s="53" t="s">
        <v>35</v>
      </c>
      <c r="E78" s="54"/>
      <c r="F78" s="54" t="s">
        <v>36</v>
      </c>
      <c r="G78" s="54"/>
      <c r="I78" s="55"/>
      <c r="J78" s="54" t="s">
        <v>37</v>
      </c>
      <c r="K78" s="55"/>
      <c r="L78" s="55"/>
      <c r="M78" s="55"/>
      <c r="N78" s="55"/>
      <c r="O78" s="55"/>
      <c r="P78" s="55"/>
      <c r="Q78" s="56"/>
    </row>
    <row r="79" spans="2:17" ht="25.05" customHeight="1" x14ac:dyDescent="0.3">
      <c r="B79" s="51"/>
      <c r="D79" s="55" t="s">
        <v>38</v>
      </c>
      <c r="E79" s="55"/>
      <c r="F79" s="55" t="s">
        <v>39</v>
      </c>
      <c r="G79" s="57"/>
      <c r="I79" s="55"/>
      <c r="J79" s="364">
        <f>'1.6.4.1 Timing System Design'!G6</f>
        <v>0</v>
      </c>
      <c r="K79" s="364"/>
      <c r="L79" s="105"/>
      <c r="M79" s="55"/>
      <c r="N79" s="55"/>
      <c r="O79" s="55"/>
      <c r="P79" s="55"/>
      <c r="Q79" s="56"/>
    </row>
    <row r="80" spans="2:17" ht="25.05" customHeight="1" x14ac:dyDescent="0.3">
      <c r="B80" s="51"/>
      <c r="C80" s="55"/>
      <c r="D80" s="55"/>
      <c r="E80" s="55"/>
      <c r="F80" s="55"/>
      <c r="G80" s="57"/>
      <c r="I80" s="55"/>
      <c r="J80" s="58"/>
      <c r="K80" s="55"/>
      <c r="L80" s="55"/>
      <c r="M80" s="55"/>
      <c r="N80" s="55"/>
      <c r="O80" s="55"/>
      <c r="P80" s="55"/>
      <c r="Q80" s="56"/>
    </row>
    <row r="81" spans="2:17" ht="25.05" customHeight="1" x14ac:dyDescent="0.3">
      <c r="B81" s="51"/>
      <c r="C81" s="55"/>
      <c r="D81" s="55"/>
      <c r="E81" s="55"/>
      <c r="F81" s="55"/>
      <c r="G81" s="57"/>
      <c r="I81" s="55"/>
      <c r="J81" s="58"/>
      <c r="K81" s="55"/>
      <c r="L81" s="55"/>
      <c r="M81" s="55"/>
      <c r="N81" s="55"/>
      <c r="O81" s="55"/>
      <c r="P81" s="55"/>
      <c r="Q81" s="56"/>
    </row>
    <row r="82" spans="2:17" ht="25.05" customHeight="1" x14ac:dyDescent="0.3">
      <c r="B82" s="51"/>
      <c r="C82" s="55"/>
      <c r="D82" s="55"/>
      <c r="E82" s="55"/>
      <c r="F82" s="55"/>
      <c r="G82" s="55"/>
      <c r="H82" s="55"/>
      <c r="I82" s="55"/>
      <c r="J82" s="55"/>
      <c r="K82" s="55"/>
      <c r="L82" s="55"/>
      <c r="M82" s="55"/>
      <c r="N82" s="55"/>
      <c r="O82" s="55"/>
      <c r="P82" s="55"/>
      <c r="Q82" s="56"/>
    </row>
    <row r="83" spans="2:17" ht="25.05" customHeight="1" x14ac:dyDescent="0.3">
      <c r="B83" s="51"/>
      <c r="C83" s="55"/>
      <c r="D83" s="55"/>
      <c r="E83" s="55"/>
      <c r="F83" s="55"/>
      <c r="G83" s="55"/>
      <c r="H83" s="55"/>
      <c r="I83" s="55"/>
      <c r="J83" s="55"/>
      <c r="K83" s="55"/>
      <c r="L83" s="55"/>
      <c r="M83" s="55"/>
      <c r="N83" s="55"/>
      <c r="O83" s="55"/>
      <c r="P83" s="55"/>
      <c r="Q83" s="56"/>
    </row>
    <row r="84" spans="2:17" ht="15.45" customHeight="1" x14ac:dyDescent="0.3">
      <c r="B84" s="51"/>
      <c r="C84" s="55"/>
      <c r="D84" s="55"/>
      <c r="E84" s="55"/>
      <c r="F84" s="55"/>
      <c r="G84" s="55"/>
      <c r="H84" s="55"/>
      <c r="I84" s="55"/>
      <c r="J84" s="55"/>
      <c r="K84" s="55"/>
      <c r="L84" s="55"/>
      <c r="M84" s="55"/>
      <c r="N84" s="55"/>
      <c r="O84" s="55"/>
      <c r="P84" s="55"/>
      <c r="Q84" s="56"/>
    </row>
    <row r="85" spans="2:17" ht="16.05" customHeight="1" thickBot="1" x14ac:dyDescent="0.35">
      <c r="B85" s="59"/>
      <c r="C85" s="60"/>
      <c r="D85" s="60"/>
      <c r="E85" s="60"/>
      <c r="F85" s="60"/>
      <c r="G85" s="60"/>
      <c r="H85" s="60"/>
      <c r="I85" s="60"/>
      <c r="J85" s="60"/>
      <c r="K85" s="60"/>
      <c r="L85" s="60"/>
      <c r="M85" s="60"/>
      <c r="N85" s="60"/>
      <c r="O85" s="60"/>
      <c r="P85" s="60"/>
      <c r="Q85" s="61"/>
    </row>
    <row r="86" spans="2:17" x14ac:dyDescent="0.3">
      <c r="B86" s="147" t="s">
        <v>40</v>
      </c>
      <c r="C86" s="148"/>
      <c r="D86" s="148"/>
      <c r="E86" s="148"/>
      <c r="F86" s="148"/>
      <c r="G86" s="148"/>
      <c r="H86" s="148"/>
      <c r="I86" s="148"/>
      <c r="J86" s="148"/>
      <c r="K86" s="148"/>
      <c r="L86" s="148"/>
      <c r="M86" s="148"/>
      <c r="N86" s="148"/>
      <c r="O86" s="148"/>
      <c r="P86" s="148"/>
      <c r="Q86" s="149"/>
    </row>
    <row r="87" spans="2:17" x14ac:dyDescent="0.3">
      <c r="B87" s="150"/>
      <c r="C87" s="151"/>
      <c r="D87" s="151"/>
      <c r="E87" s="151"/>
      <c r="F87" s="151"/>
      <c r="G87" s="151"/>
      <c r="H87" s="151"/>
      <c r="I87" s="151"/>
      <c r="J87" s="151"/>
      <c r="K87" s="151"/>
      <c r="L87" s="151"/>
      <c r="M87" s="151"/>
      <c r="N87" s="151"/>
      <c r="O87" s="151"/>
      <c r="P87" s="151"/>
      <c r="Q87" s="152"/>
    </row>
    <row r="88" spans="2:17" ht="15" customHeight="1" thickBot="1" x14ac:dyDescent="0.35">
      <c r="B88" s="62" t="s">
        <v>41</v>
      </c>
      <c r="C88" s="63"/>
      <c r="D88" s="63"/>
      <c r="E88" s="64"/>
      <c r="F88" s="64"/>
      <c r="G88" s="64"/>
      <c r="H88" s="64"/>
      <c r="I88" s="64"/>
      <c r="J88" s="64"/>
      <c r="K88" s="64"/>
      <c r="L88" s="64"/>
      <c r="M88" s="64"/>
      <c r="N88" s="64"/>
      <c r="O88" s="64"/>
      <c r="P88" s="64"/>
      <c r="Q88" s="65"/>
    </row>
    <row r="89" spans="2:17" x14ac:dyDescent="0.3">
      <c r="B89" s="153"/>
      <c r="C89" s="154"/>
      <c r="D89" s="154"/>
      <c r="E89" s="154"/>
      <c r="F89" s="154"/>
      <c r="G89" s="154"/>
      <c r="H89" s="154"/>
      <c r="I89" s="154"/>
      <c r="J89" s="154"/>
      <c r="K89" s="154"/>
      <c r="L89" s="154"/>
      <c r="M89" s="154"/>
      <c r="N89" s="154"/>
      <c r="O89" s="154"/>
      <c r="P89" s="154"/>
      <c r="Q89" s="155"/>
    </row>
    <row r="90" spans="2:17" x14ac:dyDescent="0.3">
      <c r="B90" s="156"/>
      <c r="C90" s="154"/>
      <c r="D90" s="154"/>
      <c r="E90" s="154"/>
      <c r="F90" s="154"/>
      <c r="G90" s="154"/>
      <c r="H90" s="154"/>
      <c r="I90" s="154"/>
      <c r="J90" s="154"/>
      <c r="K90" s="154"/>
      <c r="L90" s="154"/>
      <c r="M90" s="154"/>
      <c r="N90" s="154"/>
      <c r="O90" s="154"/>
      <c r="P90" s="154"/>
      <c r="Q90" s="155"/>
    </row>
    <row r="91" spans="2:17" x14ac:dyDescent="0.3">
      <c r="B91" s="66"/>
      <c r="C91" s="67"/>
      <c r="D91" s="67"/>
      <c r="E91" s="67"/>
      <c r="F91" s="67"/>
      <c r="G91" s="67"/>
      <c r="H91" s="67"/>
      <c r="I91" s="67"/>
      <c r="J91" s="67"/>
      <c r="K91" s="67"/>
      <c r="L91" s="67"/>
      <c r="M91" s="67"/>
      <c r="N91" s="67"/>
      <c r="O91" s="67"/>
      <c r="P91" s="67"/>
      <c r="Q91" s="68"/>
    </row>
    <row r="92" spans="2:17" x14ac:dyDescent="0.3">
      <c r="B92" s="66"/>
      <c r="C92" s="67"/>
      <c r="D92" s="67"/>
      <c r="E92" s="67"/>
      <c r="F92" s="67"/>
      <c r="G92" s="67"/>
      <c r="H92" s="67"/>
      <c r="I92" s="67"/>
      <c r="J92" s="67"/>
      <c r="K92" s="67"/>
      <c r="L92" s="67"/>
      <c r="M92" s="67"/>
      <c r="N92" s="67"/>
      <c r="O92" s="67"/>
      <c r="P92" s="67"/>
      <c r="Q92" s="68"/>
    </row>
    <row r="93" spans="2:17" x14ac:dyDescent="0.3">
      <c r="B93" s="66"/>
      <c r="C93" s="67"/>
      <c r="D93" s="67"/>
      <c r="E93" s="67"/>
      <c r="F93" s="67"/>
      <c r="G93" s="67"/>
      <c r="H93" s="67"/>
      <c r="I93" s="67"/>
      <c r="J93" s="67"/>
      <c r="K93" s="67"/>
      <c r="L93" s="67"/>
      <c r="M93" s="67"/>
      <c r="N93" s="67"/>
      <c r="O93" s="67"/>
      <c r="P93" s="67"/>
      <c r="Q93" s="68"/>
    </row>
    <row r="94" spans="2:17" ht="16.2" thickBot="1" x14ac:dyDescent="0.35">
      <c r="B94" s="62" t="s">
        <v>42</v>
      </c>
      <c r="C94" s="63"/>
      <c r="D94" s="63"/>
      <c r="E94" s="64"/>
      <c r="F94" s="64"/>
      <c r="G94" s="64"/>
      <c r="H94" s="64"/>
      <c r="I94" s="64"/>
      <c r="J94" s="64"/>
      <c r="K94" s="64"/>
      <c r="L94" s="64"/>
      <c r="M94" s="64"/>
      <c r="N94" s="64"/>
      <c r="O94" s="64"/>
      <c r="P94" s="64"/>
      <c r="Q94" s="65"/>
    </row>
    <row r="95" spans="2:17" x14ac:dyDescent="0.3">
      <c r="B95" s="153"/>
      <c r="C95" s="154"/>
      <c r="D95" s="154"/>
      <c r="E95" s="154"/>
      <c r="F95" s="154"/>
      <c r="G95" s="154"/>
      <c r="H95" s="154"/>
      <c r="I95" s="154"/>
      <c r="J95" s="154"/>
      <c r="K95" s="154"/>
      <c r="L95" s="154"/>
      <c r="M95" s="154"/>
      <c r="N95" s="154"/>
      <c r="O95" s="154"/>
      <c r="P95" s="154"/>
      <c r="Q95" s="155"/>
    </row>
    <row r="96" spans="2:17" x14ac:dyDescent="0.3">
      <c r="B96" s="156"/>
      <c r="C96" s="154"/>
      <c r="D96" s="154"/>
      <c r="E96" s="154"/>
      <c r="F96" s="154"/>
      <c r="G96" s="154"/>
      <c r="H96" s="154"/>
      <c r="I96" s="154"/>
      <c r="J96" s="154"/>
      <c r="K96" s="154"/>
      <c r="L96" s="154"/>
      <c r="M96" s="154"/>
      <c r="N96" s="154"/>
      <c r="O96" s="154"/>
      <c r="P96" s="154"/>
      <c r="Q96" s="155"/>
    </row>
    <row r="97" spans="2:17" x14ac:dyDescent="0.3">
      <c r="B97" s="156"/>
      <c r="C97" s="154"/>
      <c r="D97" s="154"/>
      <c r="E97" s="154"/>
      <c r="F97" s="154"/>
      <c r="G97" s="154"/>
      <c r="H97" s="154"/>
      <c r="I97" s="154"/>
      <c r="J97" s="154"/>
      <c r="K97" s="154"/>
      <c r="L97" s="154"/>
      <c r="M97" s="154"/>
      <c r="N97" s="154"/>
      <c r="O97" s="154"/>
      <c r="P97" s="154"/>
      <c r="Q97" s="155"/>
    </row>
    <row r="98" spans="2:17" ht="21" customHeight="1" x14ac:dyDescent="0.3">
      <c r="B98" s="156"/>
      <c r="C98" s="154"/>
      <c r="D98" s="154"/>
      <c r="E98" s="154"/>
      <c r="F98" s="154"/>
      <c r="G98" s="154"/>
      <c r="H98" s="154"/>
      <c r="I98" s="154"/>
      <c r="J98" s="154"/>
      <c r="K98" s="154"/>
      <c r="L98" s="154"/>
      <c r="M98" s="154"/>
      <c r="N98" s="154"/>
      <c r="O98" s="154"/>
      <c r="P98" s="154"/>
      <c r="Q98" s="155"/>
    </row>
    <row r="99" spans="2:17" x14ac:dyDescent="0.3">
      <c r="B99" s="156"/>
      <c r="C99" s="154"/>
      <c r="D99" s="154"/>
      <c r="E99" s="154"/>
      <c r="F99" s="154"/>
      <c r="G99" s="154"/>
      <c r="H99" s="154"/>
      <c r="I99" s="154"/>
      <c r="J99" s="154"/>
      <c r="K99" s="154"/>
      <c r="L99" s="154"/>
      <c r="M99" s="154"/>
      <c r="N99" s="154"/>
      <c r="O99" s="154"/>
      <c r="P99" s="154"/>
      <c r="Q99" s="155"/>
    </row>
    <row r="100" spans="2:17" ht="16.2" thickBot="1" x14ac:dyDescent="0.35">
      <c r="B100" s="157"/>
      <c r="C100" s="158"/>
      <c r="D100" s="158"/>
      <c r="E100" s="158"/>
      <c r="F100" s="158"/>
      <c r="G100" s="158"/>
      <c r="H100" s="158"/>
      <c r="I100" s="158"/>
      <c r="J100" s="158"/>
      <c r="K100" s="158"/>
      <c r="L100" s="158"/>
      <c r="M100" s="158"/>
      <c r="N100" s="158"/>
      <c r="O100" s="158"/>
      <c r="P100" s="158"/>
      <c r="Q100" s="159"/>
    </row>
  </sheetData>
  <mergeCells count="29">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9:Q89"/>
    <mergeCell ref="B90:Q90"/>
    <mergeCell ref="B95:Q100"/>
    <mergeCell ref="B47:Q62"/>
    <mergeCell ref="B63:Q64"/>
    <mergeCell ref="D65:Q65"/>
    <mergeCell ref="B66:Q74"/>
    <mergeCell ref="B75:Q76"/>
    <mergeCell ref="C77:P77"/>
  </mergeCells>
  <hyperlinks>
    <hyperlink ref="C77" location="'1.6.4.1 Timing System Design'!A1" display="Follow links for detailed summary" xr:uid="{00000000-0004-0000-0100-000000000000}"/>
    <hyperlink ref="D77" location="'1.6.4.1 Timing System Design'!A1" display="'1.6.4.1 Timing System Design'!A1" xr:uid="{00000000-0004-0000-0100-000001000000}"/>
    <hyperlink ref="E77" location="'1.6.4.1 Timing System Design'!A1" display="'1.6.4.1 Timing System Design'!A1" xr:uid="{00000000-0004-0000-0100-000002000000}"/>
    <hyperlink ref="F77" location="'1.6.4.1 Timing System Design'!A1" display="'1.6.4.1 Timing System Design'!A1" xr:uid="{00000000-0004-0000-0100-000003000000}"/>
    <hyperlink ref="G77" location="'1.6.4.1 Timing System Design'!A1" display="'1.6.4.1 Timing System Design'!A1" xr:uid="{00000000-0004-0000-0100-000004000000}"/>
    <hyperlink ref="H77" location="'1.6.4.1 Timing System Design'!A1" display="'1.6.4.1 Timing System Design'!A1" xr:uid="{00000000-0004-0000-0100-000005000000}"/>
    <hyperlink ref="I77" location="'1.6.4.1 Timing System Design'!A1" display="'1.6.4.1 Timing System Design'!A1" xr:uid="{00000000-0004-0000-0100-000006000000}"/>
    <hyperlink ref="J77" location="'1.6.4.1 Timing System Design'!A1" display="'1.6.4.1 Timing System Design'!A1" xr:uid="{00000000-0004-0000-0100-000007000000}"/>
    <hyperlink ref="K77" location="'1.6.4.1 Timing System Design'!A1" display="'1.6.4.1 Timing System Design'!A1" xr:uid="{00000000-0004-0000-0100-000008000000}"/>
    <hyperlink ref="L77" location="'1.6.4.1 Timing System Design'!A1" display="'1.6.4.1 Timing System Design'!A1" xr:uid="{00000000-0004-0000-0100-000009000000}"/>
    <hyperlink ref="M77" location="'1.6.4.1 Timing System Design'!A1" display="'1.6.4.1 Timing System Design'!A1" xr:uid="{00000000-0004-0000-0100-00000A000000}"/>
    <hyperlink ref="N77" location="'1.6.4.1 Timing System Design'!A1" display="'1.6.4.1 Timing System Design'!A1" xr:uid="{00000000-0004-0000-0100-00000B000000}"/>
    <hyperlink ref="O77" location="'1.6.4.1 Timing System Design'!A1" display="'1.6.4.1 Timing System Design'!A1" xr:uid="{00000000-0004-0000-0100-00000C000000}"/>
    <hyperlink ref="P77" location="'1.6.4.1 Timing System Design'!A1" display="'1.6.4.1 Timing System Design'!A1" xr:uid="{00000000-0004-0000-0100-00000D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Q100"/>
  <sheetViews>
    <sheetView topLeftCell="A63" workbookViewId="0">
      <selection activeCell="J80" sqref="J80"/>
    </sheetView>
  </sheetViews>
  <sheetFormatPr defaultColWidth="10.796875" defaultRowHeight="15.6" x14ac:dyDescent="0.3"/>
  <cols>
    <col min="1" max="1" width="3.5" style="35" customWidth="1"/>
    <col min="2" max="2" width="5" style="35" customWidth="1"/>
    <col min="3" max="3" width="6.19921875" style="35" customWidth="1"/>
    <col min="4" max="4" width="20.69921875" style="35" customWidth="1"/>
    <col min="5" max="5" width="5.296875" style="35" customWidth="1"/>
    <col min="6" max="6" width="14.69921875" style="35" customWidth="1"/>
    <col min="7" max="7" width="3.19921875" style="35" customWidth="1"/>
    <col min="8" max="8" width="11.296875" style="35" bestFit="1" customWidth="1"/>
    <col min="9" max="12" width="10.796875" style="35"/>
    <col min="13" max="13" width="16" style="35" customWidth="1"/>
    <col min="14" max="16384" width="10.796875" style="35"/>
  </cols>
  <sheetData>
    <row r="1" spans="2:17" ht="16.2" thickBot="1" x14ac:dyDescent="0.35"/>
    <row r="2" spans="2:17" ht="25.95" customHeight="1" x14ac:dyDescent="0.3">
      <c r="B2" s="36"/>
      <c r="C2" s="37"/>
      <c r="D2" s="37"/>
      <c r="E2" s="37"/>
      <c r="F2" s="206" t="s">
        <v>4</v>
      </c>
      <c r="G2" s="136"/>
      <c r="H2" s="136"/>
      <c r="I2" s="136"/>
      <c r="J2" s="136"/>
      <c r="K2" s="136"/>
      <c r="L2" s="207"/>
      <c r="M2" s="210" t="s">
        <v>13</v>
      </c>
      <c r="N2" s="212">
        <v>43504</v>
      </c>
      <c r="O2" s="213"/>
      <c r="P2" s="213"/>
      <c r="Q2" s="214"/>
    </row>
    <row r="3" spans="2:17" ht="16.05" customHeight="1" thickBot="1" x14ac:dyDescent="0.35">
      <c r="B3" s="38"/>
      <c r="C3" s="39"/>
      <c r="D3" s="39"/>
      <c r="E3" s="39"/>
      <c r="F3" s="208"/>
      <c r="G3" s="139"/>
      <c r="H3" s="139"/>
      <c r="I3" s="139"/>
      <c r="J3" s="139"/>
      <c r="K3" s="139"/>
      <c r="L3" s="209"/>
      <c r="M3" s="211"/>
      <c r="N3" s="215"/>
      <c r="O3" s="215"/>
      <c r="P3" s="215"/>
      <c r="Q3" s="216"/>
    </row>
    <row r="4" spans="2:17" ht="18" customHeight="1" x14ac:dyDescent="0.3">
      <c r="B4" s="38"/>
      <c r="C4" s="39"/>
      <c r="D4" s="39"/>
      <c r="E4" s="39"/>
      <c r="F4" s="208"/>
      <c r="G4" s="139"/>
      <c r="H4" s="139"/>
      <c r="I4" s="139"/>
      <c r="J4" s="139"/>
      <c r="K4" s="139"/>
      <c r="L4" s="209"/>
      <c r="M4" s="210" t="s">
        <v>14</v>
      </c>
      <c r="N4" s="213" t="s">
        <v>43</v>
      </c>
      <c r="O4" s="213"/>
      <c r="P4" s="213"/>
      <c r="Q4" s="214"/>
    </row>
    <row r="5" spans="2:17" ht="16.2" thickBot="1" x14ac:dyDescent="0.35">
      <c r="B5" s="38"/>
      <c r="C5" s="39"/>
      <c r="D5" s="39"/>
      <c r="E5" s="39"/>
      <c r="F5" s="208"/>
      <c r="G5" s="139"/>
      <c r="H5" s="139"/>
      <c r="I5" s="139"/>
      <c r="J5" s="139"/>
      <c r="K5" s="139"/>
      <c r="L5" s="209"/>
      <c r="M5" s="217"/>
      <c r="N5" s="218"/>
      <c r="O5" s="218"/>
      <c r="P5" s="218"/>
      <c r="Q5" s="219"/>
    </row>
    <row r="6" spans="2:17" ht="21" customHeight="1" x14ac:dyDescent="0.3">
      <c r="B6" s="38"/>
      <c r="C6" s="39"/>
      <c r="D6" s="39"/>
      <c r="E6" s="39"/>
      <c r="F6" s="208"/>
      <c r="G6" s="139"/>
      <c r="H6" s="139"/>
      <c r="I6" s="139"/>
      <c r="J6" s="139"/>
      <c r="K6" s="139"/>
      <c r="L6" s="139"/>
      <c r="M6" s="220" t="s">
        <v>15</v>
      </c>
      <c r="N6" s="306" t="s">
        <v>98</v>
      </c>
      <c r="O6" s="306"/>
      <c r="P6" s="306"/>
      <c r="Q6" s="307"/>
    </row>
    <row r="7" spans="2:17" ht="16.2" thickBot="1" x14ac:dyDescent="0.35">
      <c r="B7" s="38"/>
      <c r="C7" s="39"/>
      <c r="D7" s="39"/>
      <c r="E7" s="39"/>
      <c r="F7" s="208"/>
      <c r="G7" s="142"/>
      <c r="H7" s="142"/>
      <c r="I7" s="142"/>
      <c r="J7" s="142"/>
      <c r="K7" s="142"/>
      <c r="L7" s="142"/>
      <c r="M7" s="221"/>
      <c r="N7" s="308"/>
      <c r="O7" s="308"/>
      <c r="P7" s="308"/>
      <c r="Q7" s="309"/>
    </row>
    <row r="8" spans="2:17" s="40" customFormat="1" ht="27" customHeight="1" x14ac:dyDescent="0.3">
      <c r="B8" s="175" t="s">
        <v>16</v>
      </c>
      <c r="C8" s="176"/>
      <c r="D8" s="176"/>
      <c r="E8" s="176"/>
      <c r="F8" s="177"/>
      <c r="G8" s="175" t="s">
        <v>17</v>
      </c>
      <c r="H8" s="176"/>
      <c r="I8" s="176"/>
      <c r="J8" s="176"/>
      <c r="K8" s="176"/>
      <c r="L8" s="176"/>
      <c r="M8" s="178"/>
      <c r="N8" s="179" t="s">
        <v>18</v>
      </c>
      <c r="O8" s="180"/>
      <c r="P8" s="180"/>
      <c r="Q8" s="178"/>
    </row>
    <row r="9" spans="2:17" x14ac:dyDescent="0.3">
      <c r="B9" s="181" t="s">
        <v>63</v>
      </c>
      <c r="C9" s="182"/>
      <c r="D9" s="182"/>
      <c r="E9" s="182"/>
      <c r="F9" s="183"/>
      <c r="G9" s="181" t="s">
        <v>89</v>
      </c>
      <c r="H9" s="182"/>
      <c r="I9" s="182"/>
      <c r="J9" s="182"/>
      <c r="K9" s="182"/>
      <c r="L9" s="182"/>
      <c r="M9" s="183"/>
      <c r="N9" s="187"/>
      <c r="O9" s="188"/>
      <c r="P9" s="188"/>
      <c r="Q9" s="189"/>
    </row>
    <row r="10" spans="2:17" ht="16.2" thickBot="1" x14ac:dyDescent="0.35">
      <c r="B10" s="184"/>
      <c r="C10" s="185"/>
      <c r="D10" s="185"/>
      <c r="E10" s="185"/>
      <c r="F10" s="186"/>
      <c r="G10" s="184"/>
      <c r="H10" s="185"/>
      <c r="I10" s="185"/>
      <c r="J10" s="185"/>
      <c r="K10" s="185"/>
      <c r="L10" s="185"/>
      <c r="M10" s="186"/>
      <c r="N10" s="190"/>
      <c r="O10" s="191"/>
      <c r="P10" s="191"/>
      <c r="Q10" s="192"/>
    </row>
    <row r="11" spans="2:17" s="40" customFormat="1" ht="27" customHeight="1" x14ac:dyDescent="0.3">
      <c r="B11" s="175" t="s">
        <v>19</v>
      </c>
      <c r="C11" s="176"/>
      <c r="D11" s="176"/>
      <c r="E11" s="176"/>
      <c r="F11" s="176"/>
      <c r="G11" s="176"/>
      <c r="H11" s="176"/>
      <c r="I11" s="176"/>
      <c r="J11" s="176"/>
      <c r="K11" s="176"/>
      <c r="L11" s="176"/>
      <c r="M11" s="176"/>
      <c r="N11" s="176"/>
      <c r="O11" s="176"/>
      <c r="P11" s="176"/>
      <c r="Q11" s="177"/>
    </row>
    <row r="12" spans="2:17" ht="18" customHeight="1" x14ac:dyDescent="0.3">
      <c r="B12" s="193" t="s">
        <v>51</v>
      </c>
      <c r="C12" s="194"/>
      <c r="D12" s="194"/>
      <c r="E12" s="194"/>
      <c r="F12" s="194"/>
      <c r="G12" s="194"/>
      <c r="H12" s="194"/>
      <c r="I12" s="194"/>
      <c r="J12" s="194"/>
      <c r="K12" s="194"/>
      <c r="L12" s="194"/>
      <c r="M12" s="194"/>
      <c r="N12" s="194"/>
      <c r="O12" s="194"/>
      <c r="P12" s="194"/>
      <c r="Q12" s="195"/>
    </row>
    <row r="13" spans="2:17" ht="18" customHeight="1" x14ac:dyDescent="0.3">
      <c r="B13" s="193"/>
      <c r="C13" s="194"/>
      <c r="D13" s="194"/>
      <c r="E13" s="194"/>
      <c r="F13" s="194"/>
      <c r="G13" s="194"/>
      <c r="H13" s="194"/>
      <c r="I13" s="194"/>
      <c r="J13" s="194"/>
      <c r="K13" s="194"/>
      <c r="L13" s="194"/>
      <c r="M13" s="194"/>
      <c r="N13" s="194"/>
      <c r="O13" s="194"/>
      <c r="P13" s="194"/>
      <c r="Q13" s="195"/>
    </row>
    <row r="14" spans="2:17" ht="18" customHeight="1" x14ac:dyDescent="0.3">
      <c r="B14" s="193"/>
      <c r="C14" s="194"/>
      <c r="D14" s="194"/>
      <c r="E14" s="194"/>
      <c r="F14" s="194"/>
      <c r="G14" s="194"/>
      <c r="H14" s="194"/>
      <c r="I14" s="194"/>
      <c r="J14" s="194"/>
      <c r="K14" s="194"/>
      <c r="L14" s="194"/>
      <c r="M14" s="194"/>
      <c r="N14" s="194"/>
      <c r="O14" s="194"/>
      <c r="P14" s="194"/>
      <c r="Q14" s="195"/>
    </row>
    <row r="15" spans="2:17" x14ac:dyDescent="0.3">
      <c r="B15" s="193"/>
      <c r="C15" s="194"/>
      <c r="D15" s="194"/>
      <c r="E15" s="194"/>
      <c r="F15" s="194"/>
      <c r="G15" s="194"/>
      <c r="H15" s="194"/>
      <c r="I15" s="194"/>
      <c r="J15" s="194"/>
      <c r="K15" s="194"/>
      <c r="L15" s="194"/>
      <c r="M15" s="194"/>
      <c r="N15" s="194"/>
      <c r="O15" s="194"/>
      <c r="P15" s="194"/>
      <c r="Q15" s="195"/>
    </row>
    <row r="16" spans="2:17" x14ac:dyDescent="0.3">
      <c r="B16" s="193"/>
      <c r="C16" s="194"/>
      <c r="D16" s="194"/>
      <c r="E16" s="194"/>
      <c r="F16" s="194"/>
      <c r="G16" s="194"/>
      <c r="H16" s="194"/>
      <c r="I16" s="194"/>
      <c r="J16" s="194"/>
      <c r="K16" s="194"/>
      <c r="L16" s="194"/>
      <c r="M16" s="194"/>
      <c r="N16" s="194"/>
      <c r="O16" s="194"/>
      <c r="P16" s="194"/>
      <c r="Q16" s="195"/>
    </row>
    <row r="17" spans="2:17" x14ac:dyDescent="0.3">
      <c r="B17" s="193"/>
      <c r="C17" s="194"/>
      <c r="D17" s="194"/>
      <c r="E17" s="194"/>
      <c r="F17" s="194"/>
      <c r="G17" s="194"/>
      <c r="H17" s="194"/>
      <c r="I17" s="194"/>
      <c r="J17" s="194"/>
      <c r="K17" s="194"/>
      <c r="L17" s="194"/>
      <c r="M17" s="194"/>
      <c r="N17" s="194"/>
      <c r="O17" s="194"/>
      <c r="P17" s="194"/>
      <c r="Q17" s="195"/>
    </row>
    <row r="18" spans="2:17" ht="16.2" thickBot="1" x14ac:dyDescent="0.35">
      <c r="B18" s="196"/>
      <c r="C18" s="197"/>
      <c r="D18" s="197"/>
      <c r="E18" s="197"/>
      <c r="F18" s="197"/>
      <c r="G18" s="197"/>
      <c r="H18" s="197"/>
      <c r="I18" s="197"/>
      <c r="J18" s="197"/>
      <c r="K18" s="197"/>
      <c r="L18" s="197"/>
      <c r="M18" s="197"/>
      <c r="N18" s="197"/>
      <c r="O18" s="197"/>
      <c r="P18" s="197"/>
      <c r="Q18" s="198"/>
    </row>
    <row r="19" spans="2:17" s="40" customFormat="1" ht="27" customHeight="1" x14ac:dyDescent="0.3">
      <c r="B19" s="175" t="s">
        <v>20</v>
      </c>
      <c r="C19" s="176"/>
      <c r="D19" s="176"/>
      <c r="E19" s="176"/>
      <c r="F19" s="176"/>
      <c r="G19" s="176"/>
      <c r="H19" s="176"/>
      <c r="I19" s="176"/>
      <c r="J19" s="176"/>
      <c r="K19" s="176"/>
      <c r="L19" s="176"/>
      <c r="M19" s="176"/>
      <c r="N19" s="176"/>
      <c r="O19" s="176"/>
      <c r="P19" s="176"/>
      <c r="Q19" s="177"/>
    </row>
    <row r="20" spans="2:17" x14ac:dyDescent="0.3">
      <c r="B20" s="41"/>
      <c r="Q20" s="42"/>
    </row>
    <row r="21" spans="2:17" x14ac:dyDescent="0.3">
      <c r="B21" s="41"/>
      <c r="Q21" s="42"/>
    </row>
    <row r="22" spans="2:17" ht="18.600000000000001" thickBot="1" x14ac:dyDescent="0.4">
      <c r="B22" s="41"/>
      <c r="C22" s="43"/>
      <c r="D22" s="44" t="s">
        <v>21</v>
      </c>
      <c r="Q22" s="42"/>
    </row>
    <row r="23" spans="2:17" ht="18.600000000000001" thickBot="1" x14ac:dyDescent="0.4">
      <c r="B23" s="41"/>
      <c r="C23" s="43" t="s">
        <v>22</v>
      </c>
      <c r="D23" s="44" t="s">
        <v>23</v>
      </c>
      <c r="Q23" s="42"/>
    </row>
    <row r="24" spans="2:17" ht="18.600000000000001" thickBot="1" x14ac:dyDescent="0.4">
      <c r="B24" s="41"/>
      <c r="C24" s="43" t="s">
        <v>22</v>
      </c>
      <c r="D24" s="44" t="s">
        <v>24</v>
      </c>
      <c r="Q24" s="42"/>
    </row>
    <row r="25" spans="2:17" ht="18.600000000000001" thickBot="1" x14ac:dyDescent="0.4">
      <c r="B25" s="41"/>
      <c r="C25" s="43" t="s">
        <v>22</v>
      </c>
      <c r="D25" s="44" t="s">
        <v>25</v>
      </c>
      <c r="Q25" s="42"/>
    </row>
    <row r="26" spans="2:17" ht="18.600000000000001" thickBot="1" x14ac:dyDescent="0.4">
      <c r="B26" s="41"/>
      <c r="C26" s="43"/>
      <c r="D26" s="44" t="s">
        <v>26</v>
      </c>
      <c r="Q26" s="42"/>
    </row>
    <row r="27" spans="2:17" ht="18.600000000000001" thickBot="1" x14ac:dyDescent="0.4">
      <c r="B27" s="41"/>
      <c r="C27" s="43"/>
      <c r="D27" s="44" t="s">
        <v>27</v>
      </c>
      <c r="Q27" s="42"/>
    </row>
    <row r="28" spans="2:17" ht="18.600000000000001" thickBot="1" x14ac:dyDescent="0.4">
      <c r="B28" s="41"/>
      <c r="C28" s="43"/>
      <c r="D28" s="44" t="s">
        <v>28</v>
      </c>
      <c r="Q28" s="42"/>
    </row>
    <row r="29" spans="2:17" ht="18.600000000000001" thickBot="1" x14ac:dyDescent="0.4">
      <c r="B29" s="41"/>
      <c r="C29" s="43" t="s">
        <v>22</v>
      </c>
      <c r="D29" s="44" t="s">
        <v>29</v>
      </c>
      <c r="Q29" s="42"/>
    </row>
    <row r="30" spans="2:17" x14ac:dyDescent="0.3">
      <c r="B30" s="41"/>
      <c r="Q30" s="42"/>
    </row>
    <row r="31" spans="2:17" ht="16.2" thickBot="1" x14ac:dyDescent="0.35">
      <c r="B31" s="45"/>
      <c r="C31" s="46"/>
      <c r="D31" s="46"/>
      <c r="E31" s="46"/>
      <c r="F31" s="46"/>
      <c r="G31" s="46"/>
      <c r="H31" s="46"/>
      <c r="I31" s="46"/>
      <c r="J31" s="46"/>
      <c r="K31" s="46"/>
      <c r="L31" s="46"/>
      <c r="M31" s="46"/>
      <c r="N31" s="46"/>
      <c r="O31" s="46"/>
      <c r="P31" s="46"/>
      <c r="Q31" s="47"/>
    </row>
    <row r="32" spans="2:17" s="40" customFormat="1" ht="25.95" customHeight="1" x14ac:dyDescent="0.3">
      <c r="B32" s="147" t="s">
        <v>30</v>
      </c>
      <c r="C32" s="148"/>
      <c r="D32" s="148"/>
      <c r="E32" s="148"/>
      <c r="F32" s="148"/>
      <c r="G32" s="148"/>
      <c r="H32" s="148"/>
      <c r="I32" s="148"/>
      <c r="J32" s="148"/>
      <c r="K32" s="148"/>
      <c r="L32" s="148"/>
      <c r="M32" s="148"/>
      <c r="N32" s="148"/>
      <c r="O32" s="148"/>
      <c r="P32" s="148"/>
      <c r="Q32" s="149"/>
    </row>
    <row r="33" spans="2:17" x14ac:dyDescent="0.3">
      <c r="B33" s="199"/>
      <c r="C33" s="200"/>
      <c r="D33" s="200"/>
      <c r="E33" s="200"/>
      <c r="F33" s="200"/>
      <c r="G33" s="200"/>
      <c r="H33" s="200"/>
      <c r="I33" s="200"/>
      <c r="J33" s="200"/>
      <c r="K33" s="200"/>
      <c r="L33" s="200"/>
      <c r="M33" s="200"/>
      <c r="N33" s="200"/>
      <c r="O33" s="200"/>
      <c r="P33" s="200"/>
      <c r="Q33" s="201"/>
    </row>
    <row r="34" spans="2:17" x14ac:dyDescent="0.3">
      <c r="B34" s="202"/>
      <c r="C34" s="200"/>
      <c r="D34" s="200"/>
      <c r="E34" s="200"/>
      <c r="F34" s="200"/>
      <c r="G34" s="200"/>
      <c r="H34" s="200"/>
      <c r="I34" s="200"/>
      <c r="J34" s="200"/>
      <c r="K34" s="200"/>
      <c r="L34" s="200"/>
      <c r="M34" s="200"/>
      <c r="N34" s="200"/>
      <c r="O34" s="200"/>
      <c r="P34" s="200"/>
      <c r="Q34" s="201"/>
    </row>
    <row r="35" spans="2:17" x14ac:dyDescent="0.3">
      <c r="B35" s="202"/>
      <c r="C35" s="200"/>
      <c r="D35" s="200"/>
      <c r="E35" s="200"/>
      <c r="F35" s="200"/>
      <c r="G35" s="200"/>
      <c r="H35" s="200"/>
      <c r="I35" s="200"/>
      <c r="J35" s="200"/>
      <c r="K35" s="200"/>
      <c r="L35" s="200"/>
      <c r="M35" s="200"/>
      <c r="N35" s="200"/>
      <c r="O35" s="200"/>
      <c r="P35" s="200"/>
      <c r="Q35" s="201"/>
    </row>
    <row r="36" spans="2:17" x14ac:dyDescent="0.3">
      <c r="B36" s="202"/>
      <c r="C36" s="200"/>
      <c r="D36" s="200"/>
      <c r="E36" s="200"/>
      <c r="F36" s="200"/>
      <c r="G36" s="200"/>
      <c r="H36" s="200"/>
      <c r="I36" s="200"/>
      <c r="J36" s="200"/>
      <c r="K36" s="200"/>
      <c r="L36" s="200"/>
      <c r="M36" s="200"/>
      <c r="N36" s="200"/>
      <c r="O36" s="200"/>
      <c r="P36" s="200"/>
      <c r="Q36" s="201"/>
    </row>
    <row r="37" spans="2:17" x14ac:dyDescent="0.3">
      <c r="B37" s="202"/>
      <c r="C37" s="200"/>
      <c r="D37" s="200"/>
      <c r="E37" s="200"/>
      <c r="F37" s="200"/>
      <c r="G37" s="200"/>
      <c r="H37" s="200"/>
      <c r="I37" s="200"/>
      <c r="J37" s="200"/>
      <c r="K37" s="200"/>
      <c r="L37" s="200"/>
      <c r="M37" s="200"/>
      <c r="N37" s="200"/>
      <c r="O37" s="200"/>
      <c r="P37" s="200"/>
      <c r="Q37" s="201"/>
    </row>
    <row r="38" spans="2:17" x14ac:dyDescent="0.3">
      <c r="B38" s="202"/>
      <c r="C38" s="200"/>
      <c r="D38" s="200"/>
      <c r="E38" s="200"/>
      <c r="F38" s="200"/>
      <c r="G38" s="200"/>
      <c r="H38" s="200"/>
      <c r="I38" s="200"/>
      <c r="J38" s="200"/>
      <c r="K38" s="200"/>
      <c r="L38" s="200"/>
      <c r="M38" s="200"/>
      <c r="N38" s="200"/>
      <c r="O38" s="200"/>
      <c r="P38" s="200"/>
      <c r="Q38" s="201"/>
    </row>
    <row r="39" spans="2:17" x14ac:dyDescent="0.3">
      <c r="B39" s="202"/>
      <c r="C39" s="200"/>
      <c r="D39" s="200"/>
      <c r="E39" s="200"/>
      <c r="F39" s="200"/>
      <c r="G39" s="200"/>
      <c r="H39" s="200"/>
      <c r="I39" s="200"/>
      <c r="J39" s="200"/>
      <c r="K39" s="200"/>
      <c r="L39" s="200"/>
      <c r="M39" s="200"/>
      <c r="N39" s="200"/>
      <c r="O39" s="200"/>
      <c r="P39" s="200"/>
      <c r="Q39" s="201"/>
    </row>
    <row r="40" spans="2:17" x14ac:dyDescent="0.3">
      <c r="B40" s="202"/>
      <c r="C40" s="200"/>
      <c r="D40" s="200"/>
      <c r="E40" s="200"/>
      <c r="F40" s="200"/>
      <c r="G40" s="200"/>
      <c r="H40" s="200"/>
      <c r="I40" s="200"/>
      <c r="J40" s="200"/>
      <c r="K40" s="200"/>
      <c r="L40" s="200"/>
      <c r="M40" s="200"/>
      <c r="N40" s="200"/>
      <c r="O40" s="200"/>
      <c r="P40" s="200"/>
      <c r="Q40" s="201"/>
    </row>
    <row r="41" spans="2:17" x14ac:dyDescent="0.3">
      <c r="B41" s="202"/>
      <c r="C41" s="200"/>
      <c r="D41" s="200"/>
      <c r="E41" s="200"/>
      <c r="F41" s="200"/>
      <c r="G41" s="200"/>
      <c r="H41" s="200"/>
      <c r="I41" s="200"/>
      <c r="J41" s="200"/>
      <c r="K41" s="200"/>
      <c r="L41" s="200"/>
      <c r="M41" s="200"/>
      <c r="N41" s="200"/>
      <c r="O41" s="200"/>
      <c r="P41" s="200"/>
      <c r="Q41" s="201"/>
    </row>
    <row r="42" spans="2:17" x14ac:dyDescent="0.3">
      <c r="B42" s="202"/>
      <c r="C42" s="200"/>
      <c r="D42" s="200"/>
      <c r="E42" s="200"/>
      <c r="F42" s="200"/>
      <c r="G42" s="200"/>
      <c r="H42" s="200"/>
      <c r="I42" s="200"/>
      <c r="J42" s="200"/>
      <c r="K42" s="200"/>
      <c r="L42" s="200"/>
      <c r="M42" s="200"/>
      <c r="N42" s="200"/>
      <c r="O42" s="200"/>
      <c r="P42" s="200"/>
      <c r="Q42" s="201"/>
    </row>
    <row r="43" spans="2:17" x14ac:dyDescent="0.3">
      <c r="B43" s="202"/>
      <c r="C43" s="200"/>
      <c r="D43" s="200"/>
      <c r="E43" s="200"/>
      <c r="F43" s="200"/>
      <c r="G43" s="200"/>
      <c r="H43" s="200"/>
      <c r="I43" s="200"/>
      <c r="J43" s="200"/>
      <c r="K43" s="200"/>
      <c r="L43" s="200"/>
      <c r="M43" s="200"/>
      <c r="N43" s="200"/>
      <c r="O43" s="200"/>
      <c r="P43" s="200"/>
      <c r="Q43" s="201"/>
    </row>
    <row r="44" spans="2:17" ht="16.2" thickBot="1" x14ac:dyDescent="0.35">
      <c r="B44" s="203"/>
      <c r="C44" s="204"/>
      <c r="D44" s="204"/>
      <c r="E44" s="204"/>
      <c r="F44" s="204"/>
      <c r="G44" s="204"/>
      <c r="H44" s="204"/>
      <c r="I44" s="204"/>
      <c r="J44" s="204"/>
      <c r="K44" s="204"/>
      <c r="L44" s="204"/>
      <c r="M44" s="204"/>
      <c r="N44" s="204"/>
      <c r="O44" s="204"/>
      <c r="P44" s="204"/>
      <c r="Q44" s="205"/>
    </row>
    <row r="45" spans="2:17" x14ac:dyDescent="0.3">
      <c r="B45" s="147" t="s">
        <v>31</v>
      </c>
      <c r="C45" s="148"/>
      <c r="D45" s="148"/>
      <c r="E45" s="148"/>
      <c r="F45" s="148"/>
      <c r="G45" s="148"/>
      <c r="H45" s="148"/>
      <c r="I45" s="148"/>
      <c r="J45" s="148"/>
      <c r="K45" s="148"/>
      <c r="L45" s="148"/>
      <c r="M45" s="148"/>
      <c r="N45" s="148"/>
      <c r="O45" s="148"/>
      <c r="P45" s="148"/>
      <c r="Q45" s="149"/>
    </row>
    <row r="46" spans="2:17" x14ac:dyDescent="0.3">
      <c r="B46" s="150"/>
      <c r="C46" s="151"/>
      <c r="D46" s="151"/>
      <c r="E46" s="151"/>
      <c r="F46" s="151"/>
      <c r="G46" s="151"/>
      <c r="H46" s="151"/>
      <c r="I46" s="151"/>
      <c r="J46" s="151"/>
      <c r="K46" s="151"/>
      <c r="L46" s="151"/>
      <c r="M46" s="151"/>
      <c r="N46" s="151"/>
      <c r="O46" s="151"/>
      <c r="P46" s="151"/>
      <c r="Q46" s="152"/>
    </row>
    <row r="47" spans="2:17" x14ac:dyDescent="0.3">
      <c r="B47" s="160"/>
      <c r="C47" s="161"/>
      <c r="D47" s="161"/>
      <c r="E47" s="161"/>
      <c r="F47" s="161"/>
      <c r="G47" s="161"/>
      <c r="H47" s="161"/>
      <c r="I47" s="161"/>
      <c r="J47" s="161"/>
      <c r="K47" s="161"/>
      <c r="L47" s="161"/>
      <c r="M47" s="161"/>
      <c r="N47" s="161"/>
      <c r="O47" s="161"/>
      <c r="P47" s="161"/>
      <c r="Q47" s="162"/>
    </row>
    <row r="48" spans="2:17" x14ac:dyDescent="0.3">
      <c r="B48" s="160"/>
      <c r="C48" s="161"/>
      <c r="D48" s="161"/>
      <c r="E48" s="161"/>
      <c r="F48" s="161"/>
      <c r="G48" s="161"/>
      <c r="H48" s="161"/>
      <c r="I48" s="161"/>
      <c r="J48" s="161"/>
      <c r="K48" s="161"/>
      <c r="L48" s="161"/>
      <c r="M48" s="161"/>
      <c r="N48" s="161"/>
      <c r="O48" s="161"/>
      <c r="P48" s="161"/>
      <c r="Q48" s="162"/>
    </row>
    <row r="49" spans="2:17" x14ac:dyDescent="0.3">
      <c r="B49" s="160"/>
      <c r="C49" s="161"/>
      <c r="D49" s="161"/>
      <c r="E49" s="161"/>
      <c r="F49" s="161"/>
      <c r="G49" s="161"/>
      <c r="H49" s="161"/>
      <c r="I49" s="161"/>
      <c r="J49" s="161"/>
      <c r="K49" s="161"/>
      <c r="L49" s="161"/>
      <c r="M49" s="161"/>
      <c r="N49" s="161"/>
      <c r="O49" s="161"/>
      <c r="P49" s="161"/>
      <c r="Q49" s="162"/>
    </row>
    <row r="50" spans="2:17" x14ac:dyDescent="0.3">
      <c r="B50" s="160"/>
      <c r="C50" s="161"/>
      <c r="D50" s="161"/>
      <c r="E50" s="161"/>
      <c r="F50" s="161"/>
      <c r="G50" s="161"/>
      <c r="H50" s="161"/>
      <c r="I50" s="161"/>
      <c r="J50" s="161"/>
      <c r="K50" s="161"/>
      <c r="L50" s="161"/>
      <c r="M50" s="161"/>
      <c r="N50" s="161"/>
      <c r="O50" s="161"/>
      <c r="P50" s="161"/>
      <c r="Q50" s="162"/>
    </row>
    <row r="51" spans="2:17" x14ac:dyDescent="0.3">
      <c r="B51" s="160"/>
      <c r="C51" s="161"/>
      <c r="D51" s="161"/>
      <c r="E51" s="161"/>
      <c r="F51" s="161"/>
      <c r="G51" s="161"/>
      <c r="H51" s="161"/>
      <c r="I51" s="161"/>
      <c r="J51" s="161"/>
      <c r="K51" s="161"/>
      <c r="L51" s="161"/>
      <c r="M51" s="161"/>
      <c r="N51" s="161"/>
      <c r="O51" s="161"/>
      <c r="P51" s="161"/>
      <c r="Q51" s="162"/>
    </row>
    <row r="52" spans="2:17" x14ac:dyDescent="0.3">
      <c r="B52" s="160"/>
      <c r="C52" s="161"/>
      <c r="D52" s="161"/>
      <c r="E52" s="161"/>
      <c r="F52" s="161"/>
      <c r="G52" s="161"/>
      <c r="H52" s="161"/>
      <c r="I52" s="161"/>
      <c r="J52" s="161"/>
      <c r="K52" s="161"/>
      <c r="L52" s="161"/>
      <c r="M52" s="161"/>
      <c r="N52" s="161"/>
      <c r="O52" s="161"/>
      <c r="P52" s="161"/>
      <c r="Q52" s="162"/>
    </row>
    <row r="53" spans="2:17" x14ac:dyDescent="0.3">
      <c r="B53" s="160"/>
      <c r="C53" s="161"/>
      <c r="D53" s="161"/>
      <c r="E53" s="161"/>
      <c r="F53" s="161"/>
      <c r="G53" s="161"/>
      <c r="H53" s="161"/>
      <c r="I53" s="161"/>
      <c r="J53" s="161"/>
      <c r="K53" s="161"/>
      <c r="L53" s="161"/>
      <c r="M53" s="161"/>
      <c r="N53" s="161"/>
      <c r="O53" s="161"/>
      <c r="P53" s="161"/>
      <c r="Q53" s="162"/>
    </row>
    <row r="54" spans="2:17" x14ac:dyDescent="0.3">
      <c r="B54" s="160"/>
      <c r="C54" s="161"/>
      <c r="D54" s="161"/>
      <c r="E54" s="161"/>
      <c r="F54" s="161"/>
      <c r="G54" s="161"/>
      <c r="H54" s="161"/>
      <c r="I54" s="161"/>
      <c r="J54" s="161"/>
      <c r="K54" s="161"/>
      <c r="L54" s="161"/>
      <c r="M54" s="161"/>
      <c r="N54" s="161"/>
      <c r="O54" s="161"/>
      <c r="P54" s="161"/>
      <c r="Q54" s="162"/>
    </row>
    <row r="55" spans="2:17" x14ac:dyDescent="0.3">
      <c r="B55" s="160"/>
      <c r="C55" s="161"/>
      <c r="D55" s="161"/>
      <c r="E55" s="161"/>
      <c r="F55" s="161"/>
      <c r="G55" s="161"/>
      <c r="H55" s="161"/>
      <c r="I55" s="161"/>
      <c r="J55" s="161"/>
      <c r="K55" s="161"/>
      <c r="L55" s="161"/>
      <c r="M55" s="161"/>
      <c r="N55" s="161"/>
      <c r="O55" s="161"/>
      <c r="P55" s="161"/>
      <c r="Q55" s="162"/>
    </row>
    <row r="56" spans="2:17" x14ac:dyDescent="0.3">
      <c r="B56" s="160"/>
      <c r="C56" s="161"/>
      <c r="D56" s="161"/>
      <c r="E56" s="161"/>
      <c r="F56" s="161"/>
      <c r="G56" s="161"/>
      <c r="H56" s="161"/>
      <c r="I56" s="161"/>
      <c r="J56" s="161"/>
      <c r="K56" s="161"/>
      <c r="L56" s="161"/>
      <c r="M56" s="161"/>
      <c r="N56" s="161"/>
      <c r="O56" s="161"/>
      <c r="P56" s="161"/>
      <c r="Q56" s="162"/>
    </row>
    <row r="57" spans="2:17" x14ac:dyDescent="0.3">
      <c r="B57" s="160"/>
      <c r="C57" s="161"/>
      <c r="D57" s="161"/>
      <c r="E57" s="161"/>
      <c r="F57" s="161"/>
      <c r="G57" s="161"/>
      <c r="H57" s="161"/>
      <c r="I57" s="161"/>
      <c r="J57" s="161"/>
      <c r="K57" s="161"/>
      <c r="L57" s="161"/>
      <c r="M57" s="161"/>
      <c r="N57" s="161"/>
      <c r="O57" s="161"/>
      <c r="P57" s="161"/>
      <c r="Q57" s="162"/>
    </row>
    <row r="58" spans="2:17" x14ac:dyDescent="0.3">
      <c r="B58" s="160"/>
      <c r="C58" s="161"/>
      <c r="D58" s="161"/>
      <c r="E58" s="161"/>
      <c r="F58" s="161"/>
      <c r="G58" s="161"/>
      <c r="H58" s="161"/>
      <c r="I58" s="161"/>
      <c r="J58" s="161"/>
      <c r="K58" s="161"/>
      <c r="L58" s="161"/>
      <c r="M58" s="161"/>
      <c r="N58" s="161"/>
      <c r="O58" s="161"/>
      <c r="P58" s="161"/>
      <c r="Q58" s="162"/>
    </row>
    <row r="59" spans="2:17" x14ac:dyDescent="0.3">
      <c r="B59" s="160"/>
      <c r="C59" s="161"/>
      <c r="D59" s="161"/>
      <c r="E59" s="161"/>
      <c r="F59" s="161"/>
      <c r="G59" s="161"/>
      <c r="H59" s="161"/>
      <c r="I59" s="161"/>
      <c r="J59" s="161"/>
      <c r="K59" s="161"/>
      <c r="L59" s="161"/>
      <c r="M59" s="161"/>
      <c r="N59" s="161"/>
      <c r="O59" s="161"/>
      <c r="P59" s="161"/>
      <c r="Q59" s="162"/>
    </row>
    <row r="60" spans="2:17" x14ac:dyDescent="0.3">
      <c r="B60" s="160"/>
      <c r="C60" s="161"/>
      <c r="D60" s="161"/>
      <c r="E60" s="161"/>
      <c r="F60" s="161"/>
      <c r="G60" s="161"/>
      <c r="H60" s="161"/>
      <c r="I60" s="161"/>
      <c r="J60" s="161"/>
      <c r="K60" s="161"/>
      <c r="L60" s="161"/>
      <c r="M60" s="161"/>
      <c r="N60" s="161"/>
      <c r="O60" s="161"/>
      <c r="P60" s="161"/>
      <c r="Q60" s="162"/>
    </row>
    <row r="61" spans="2:17" x14ac:dyDescent="0.3">
      <c r="B61" s="160"/>
      <c r="C61" s="161"/>
      <c r="D61" s="161"/>
      <c r="E61" s="161"/>
      <c r="F61" s="161"/>
      <c r="G61" s="161"/>
      <c r="H61" s="161"/>
      <c r="I61" s="161"/>
      <c r="J61" s="161"/>
      <c r="K61" s="161"/>
      <c r="L61" s="161"/>
      <c r="M61" s="161"/>
      <c r="N61" s="161"/>
      <c r="O61" s="161"/>
      <c r="P61" s="161"/>
      <c r="Q61" s="162"/>
    </row>
    <row r="62" spans="2:17" ht="16.2" thickBot="1" x14ac:dyDescent="0.35">
      <c r="B62" s="163"/>
      <c r="C62" s="164"/>
      <c r="D62" s="164"/>
      <c r="E62" s="164"/>
      <c r="F62" s="164"/>
      <c r="G62" s="164"/>
      <c r="H62" s="164"/>
      <c r="I62" s="164"/>
      <c r="J62" s="164"/>
      <c r="K62" s="164"/>
      <c r="L62" s="164"/>
      <c r="M62" s="164"/>
      <c r="N62" s="164"/>
      <c r="O62" s="164"/>
      <c r="P62" s="164"/>
      <c r="Q62" s="165"/>
    </row>
    <row r="63" spans="2:17" x14ac:dyDescent="0.3">
      <c r="B63" s="147" t="s">
        <v>32</v>
      </c>
      <c r="C63" s="148"/>
      <c r="D63" s="148"/>
      <c r="E63" s="148"/>
      <c r="F63" s="148"/>
      <c r="G63" s="148"/>
      <c r="H63" s="148"/>
      <c r="I63" s="148"/>
      <c r="J63" s="148"/>
      <c r="K63" s="148"/>
      <c r="L63" s="148"/>
      <c r="M63" s="148"/>
      <c r="N63" s="148"/>
      <c r="O63" s="148"/>
      <c r="P63" s="148"/>
      <c r="Q63" s="149"/>
    </row>
    <row r="64" spans="2:17" x14ac:dyDescent="0.3">
      <c r="B64" s="150"/>
      <c r="C64" s="151"/>
      <c r="D64" s="151"/>
      <c r="E64" s="151"/>
      <c r="F64" s="151"/>
      <c r="G64" s="151"/>
      <c r="H64" s="151"/>
      <c r="I64" s="151"/>
      <c r="J64" s="151"/>
      <c r="K64" s="151"/>
      <c r="L64" s="151"/>
      <c r="M64" s="151"/>
      <c r="N64" s="151"/>
      <c r="O64" s="151"/>
      <c r="P64" s="151"/>
      <c r="Q64" s="152"/>
    </row>
    <row r="65" spans="2:17" ht="15.45" customHeight="1" x14ac:dyDescent="0.3">
      <c r="B65" s="48"/>
      <c r="C65" s="49"/>
      <c r="D65" s="166"/>
      <c r="E65" s="166"/>
      <c r="F65" s="166"/>
      <c r="G65" s="166"/>
      <c r="H65" s="166"/>
      <c r="I65" s="166"/>
      <c r="J65" s="166"/>
      <c r="K65" s="166"/>
      <c r="L65" s="166"/>
      <c r="M65" s="166"/>
      <c r="N65" s="166"/>
      <c r="O65" s="166"/>
      <c r="P65" s="166"/>
      <c r="Q65" s="167"/>
    </row>
    <row r="66" spans="2:17" ht="15.45" customHeight="1" x14ac:dyDescent="0.3">
      <c r="B66" s="168" t="s">
        <v>66</v>
      </c>
      <c r="C66" s="169"/>
      <c r="D66" s="169"/>
      <c r="E66" s="169"/>
      <c r="F66" s="169"/>
      <c r="G66" s="169"/>
      <c r="H66" s="169"/>
      <c r="I66" s="169"/>
      <c r="J66" s="169"/>
      <c r="K66" s="169"/>
      <c r="L66" s="169"/>
      <c r="M66" s="169"/>
      <c r="N66" s="169"/>
      <c r="O66" s="169"/>
      <c r="P66" s="169"/>
      <c r="Q66" s="170"/>
    </row>
    <row r="67" spans="2:17" ht="15.45" customHeight="1" x14ac:dyDescent="0.3">
      <c r="B67" s="168"/>
      <c r="C67" s="169"/>
      <c r="D67" s="169"/>
      <c r="E67" s="169"/>
      <c r="F67" s="169"/>
      <c r="G67" s="169"/>
      <c r="H67" s="169"/>
      <c r="I67" s="169"/>
      <c r="J67" s="169"/>
      <c r="K67" s="169"/>
      <c r="L67" s="169"/>
      <c r="M67" s="169"/>
      <c r="N67" s="169"/>
      <c r="O67" s="169"/>
      <c r="P67" s="169"/>
      <c r="Q67" s="170"/>
    </row>
    <row r="68" spans="2:17" ht="15.45" customHeight="1" x14ac:dyDescent="0.3">
      <c r="B68" s="168"/>
      <c r="C68" s="169"/>
      <c r="D68" s="169"/>
      <c r="E68" s="169"/>
      <c r="F68" s="169"/>
      <c r="G68" s="169"/>
      <c r="H68" s="169"/>
      <c r="I68" s="169"/>
      <c r="J68" s="169"/>
      <c r="K68" s="169"/>
      <c r="L68" s="169"/>
      <c r="M68" s="169"/>
      <c r="N68" s="169"/>
      <c r="O68" s="169"/>
      <c r="P68" s="169"/>
      <c r="Q68" s="170"/>
    </row>
    <row r="69" spans="2:17" ht="15.45" customHeight="1" x14ac:dyDescent="0.3">
      <c r="B69" s="168"/>
      <c r="C69" s="169"/>
      <c r="D69" s="169"/>
      <c r="E69" s="169"/>
      <c r="F69" s="169"/>
      <c r="G69" s="169"/>
      <c r="H69" s="169"/>
      <c r="I69" s="169"/>
      <c r="J69" s="169"/>
      <c r="K69" s="169"/>
      <c r="L69" s="169"/>
      <c r="M69" s="169"/>
      <c r="N69" s="169"/>
      <c r="O69" s="169"/>
      <c r="P69" s="169"/>
      <c r="Q69" s="170"/>
    </row>
    <row r="70" spans="2:17" ht="15.45" customHeight="1" x14ac:dyDescent="0.3">
      <c r="B70" s="168"/>
      <c r="C70" s="169"/>
      <c r="D70" s="169"/>
      <c r="E70" s="169"/>
      <c r="F70" s="169"/>
      <c r="G70" s="169"/>
      <c r="H70" s="169"/>
      <c r="I70" s="169"/>
      <c r="J70" s="169"/>
      <c r="K70" s="169"/>
      <c r="L70" s="169"/>
      <c r="M70" s="169"/>
      <c r="N70" s="169"/>
      <c r="O70" s="169"/>
      <c r="P70" s="169"/>
      <c r="Q70" s="170"/>
    </row>
    <row r="71" spans="2:17" ht="15.45" customHeight="1" x14ac:dyDescent="0.3">
      <c r="B71" s="168"/>
      <c r="C71" s="169"/>
      <c r="D71" s="169"/>
      <c r="E71" s="169"/>
      <c r="F71" s="169"/>
      <c r="G71" s="169"/>
      <c r="H71" s="169"/>
      <c r="I71" s="169"/>
      <c r="J71" s="169"/>
      <c r="K71" s="169"/>
      <c r="L71" s="169"/>
      <c r="M71" s="169"/>
      <c r="N71" s="169"/>
      <c r="O71" s="169"/>
      <c r="P71" s="169"/>
      <c r="Q71" s="170"/>
    </row>
    <row r="72" spans="2:17" ht="15.45" customHeight="1" x14ac:dyDescent="0.3">
      <c r="B72" s="168"/>
      <c r="C72" s="169"/>
      <c r="D72" s="169"/>
      <c r="E72" s="169"/>
      <c r="F72" s="169"/>
      <c r="G72" s="169"/>
      <c r="H72" s="169"/>
      <c r="I72" s="169"/>
      <c r="J72" s="169"/>
      <c r="K72" s="169"/>
      <c r="L72" s="169"/>
      <c r="M72" s="169"/>
      <c r="N72" s="169"/>
      <c r="O72" s="169"/>
      <c r="P72" s="169"/>
      <c r="Q72" s="170"/>
    </row>
    <row r="73" spans="2:17" ht="15.45" customHeight="1" x14ac:dyDescent="0.3">
      <c r="B73" s="168"/>
      <c r="C73" s="169"/>
      <c r="D73" s="169"/>
      <c r="E73" s="169"/>
      <c r="F73" s="169"/>
      <c r="G73" s="169"/>
      <c r="H73" s="169"/>
      <c r="I73" s="169"/>
      <c r="J73" s="169"/>
      <c r="K73" s="169"/>
      <c r="L73" s="169"/>
      <c r="M73" s="169"/>
      <c r="N73" s="169"/>
      <c r="O73" s="169"/>
      <c r="P73" s="169"/>
      <c r="Q73" s="170"/>
    </row>
    <row r="74" spans="2:17" ht="16.05" customHeight="1" thickBot="1" x14ac:dyDescent="0.35">
      <c r="B74" s="171"/>
      <c r="C74" s="172"/>
      <c r="D74" s="172"/>
      <c r="E74" s="172"/>
      <c r="F74" s="172"/>
      <c r="G74" s="172"/>
      <c r="H74" s="172"/>
      <c r="I74" s="172"/>
      <c r="J74" s="172"/>
      <c r="K74" s="172"/>
      <c r="L74" s="172"/>
      <c r="M74" s="172"/>
      <c r="N74" s="172"/>
      <c r="O74" s="172"/>
      <c r="P74" s="172"/>
      <c r="Q74" s="173"/>
    </row>
    <row r="75" spans="2:17" x14ac:dyDescent="0.3">
      <c r="B75" s="147" t="s">
        <v>33</v>
      </c>
      <c r="C75" s="148"/>
      <c r="D75" s="148"/>
      <c r="E75" s="148"/>
      <c r="F75" s="148"/>
      <c r="G75" s="148"/>
      <c r="H75" s="148"/>
      <c r="I75" s="148"/>
      <c r="J75" s="148"/>
      <c r="K75" s="148"/>
      <c r="L75" s="148"/>
      <c r="M75" s="148"/>
      <c r="N75" s="148"/>
      <c r="O75" s="148"/>
      <c r="P75" s="148"/>
      <c r="Q75" s="149"/>
    </row>
    <row r="76" spans="2:17" ht="25.05" customHeight="1" x14ac:dyDescent="0.3">
      <c r="B76" s="150"/>
      <c r="C76" s="151"/>
      <c r="D76" s="151"/>
      <c r="E76" s="151"/>
      <c r="F76" s="151"/>
      <c r="G76" s="151"/>
      <c r="H76" s="151"/>
      <c r="I76" s="151"/>
      <c r="J76" s="151"/>
      <c r="K76" s="151"/>
      <c r="L76" s="151"/>
      <c r="M76" s="151"/>
      <c r="N76" s="151"/>
      <c r="O76" s="151"/>
      <c r="P76" s="151"/>
      <c r="Q76" s="152"/>
    </row>
    <row r="77" spans="2:17" ht="25.05" customHeight="1" x14ac:dyDescent="0.3">
      <c r="B77" s="48"/>
      <c r="C77" s="174" t="s">
        <v>34</v>
      </c>
      <c r="D77" s="174"/>
      <c r="E77" s="174"/>
      <c r="F77" s="174"/>
      <c r="G77" s="174"/>
      <c r="H77" s="174"/>
      <c r="I77" s="174"/>
      <c r="J77" s="174"/>
      <c r="K77" s="174"/>
      <c r="L77" s="174"/>
      <c r="M77" s="174"/>
      <c r="N77" s="174"/>
      <c r="O77" s="174"/>
      <c r="P77" s="174"/>
      <c r="Q77" s="50"/>
    </row>
    <row r="78" spans="2:17" ht="25.05" customHeight="1" x14ac:dyDescent="0.3">
      <c r="B78" s="51"/>
      <c r="C78" s="52"/>
      <c r="D78" s="53" t="s">
        <v>35</v>
      </c>
      <c r="E78" s="54"/>
      <c r="F78" s="54" t="s">
        <v>36</v>
      </c>
      <c r="G78" s="54"/>
      <c r="I78" s="55"/>
      <c r="J78" s="54" t="s">
        <v>37</v>
      </c>
      <c r="K78" s="55"/>
      <c r="L78" s="55"/>
      <c r="M78" s="55"/>
      <c r="N78" s="55"/>
      <c r="O78" s="55"/>
      <c r="P78" s="55"/>
      <c r="Q78" s="56"/>
    </row>
    <row r="79" spans="2:17" ht="25.05" customHeight="1" x14ac:dyDescent="0.3">
      <c r="B79" s="51"/>
      <c r="D79" s="55" t="s">
        <v>54</v>
      </c>
      <c r="E79" s="55"/>
      <c r="F79" s="55" t="s">
        <v>39</v>
      </c>
      <c r="G79" s="57"/>
      <c r="I79" s="55"/>
      <c r="J79" s="104">
        <f>SUM('1.6.4.2 Timing System Prototype'!G9)</f>
        <v>0</v>
      </c>
      <c r="K79" s="55"/>
      <c r="L79" s="106"/>
      <c r="M79" s="55"/>
      <c r="N79" s="55"/>
      <c r="O79" s="55"/>
      <c r="P79" s="55"/>
      <c r="Q79" s="56"/>
    </row>
    <row r="80" spans="2:17" ht="25.05" customHeight="1" x14ac:dyDescent="0.3">
      <c r="B80" s="51"/>
      <c r="C80" s="55"/>
      <c r="D80" s="55"/>
      <c r="E80" s="55"/>
      <c r="F80" s="55"/>
      <c r="G80" s="57"/>
      <c r="I80" s="55"/>
      <c r="J80" s="58"/>
      <c r="K80" s="55"/>
      <c r="L80" s="55"/>
      <c r="M80" s="55"/>
      <c r="N80" s="55"/>
      <c r="O80" s="55"/>
      <c r="P80" s="55"/>
      <c r="Q80" s="56"/>
    </row>
    <row r="81" spans="2:17" ht="25.05" customHeight="1" x14ac:dyDescent="0.3">
      <c r="B81" s="51"/>
      <c r="C81" s="55"/>
      <c r="D81" s="55"/>
      <c r="E81" s="55"/>
      <c r="F81" s="55"/>
      <c r="G81" s="57"/>
      <c r="I81" s="55"/>
      <c r="J81" s="58"/>
      <c r="K81" s="55"/>
      <c r="L81" s="55"/>
      <c r="M81" s="55"/>
      <c r="N81" s="55"/>
      <c r="O81" s="55"/>
      <c r="P81" s="55"/>
      <c r="Q81" s="56"/>
    </row>
    <row r="82" spans="2:17" ht="25.05" customHeight="1" x14ac:dyDescent="0.3">
      <c r="B82" s="51"/>
      <c r="C82" s="55"/>
      <c r="D82" s="55"/>
      <c r="E82" s="55"/>
      <c r="F82" s="55"/>
      <c r="G82" s="55"/>
      <c r="H82" s="55"/>
      <c r="I82" s="55"/>
      <c r="J82" s="55"/>
      <c r="K82" s="55"/>
      <c r="L82" s="55"/>
      <c r="M82" s="55"/>
      <c r="N82" s="55"/>
      <c r="O82" s="55"/>
      <c r="P82" s="55"/>
      <c r="Q82" s="56"/>
    </row>
    <row r="83" spans="2:17" ht="25.05" customHeight="1" x14ac:dyDescent="0.3">
      <c r="B83" s="51"/>
      <c r="C83" s="55"/>
      <c r="D83" s="55"/>
      <c r="E83" s="55"/>
      <c r="F83" s="55"/>
      <c r="G83" s="55"/>
      <c r="H83" s="55"/>
      <c r="I83" s="55"/>
      <c r="J83" s="55"/>
      <c r="K83" s="55"/>
      <c r="L83" s="55"/>
      <c r="M83" s="55"/>
      <c r="N83" s="55"/>
      <c r="O83" s="55"/>
      <c r="P83" s="55"/>
      <c r="Q83" s="56"/>
    </row>
    <row r="84" spans="2:17" ht="15.45" customHeight="1" x14ac:dyDescent="0.3">
      <c r="B84" s="51"/>
      <c r="C84" s="55"/>
      <c r="D84" s="55"/>
      <c r="E84" s="55"/>
      <c r="F84" s="55"/>
      <c r="G84" s="55"/>
      <c r="H84" s="55"/>
      <c r="I84" s="55"/>
      <c r="J84" s="55"/>
      <c r="K84" s="55"/>
      <c r="L84" s="55"/>
      <c r="M84" s="55"/>
      <c r="N84" s="55"/>
      <c r="O84" s="55"/>
      <c r="P84" s="55"/>
      <c r="Q84" s="56"/>
    </row>
    <row r="85" spans="2:17" ht="16.05" customHeight="1" thickBot="1" x14ac:dyDescent="0.35">
      <c r="B85" s="59"/>
      <c r="C85" s="60"/>
      <c r="D85" s="60"/>
      <c r="E85" s="60"/>
      <c r="F85" s="60"/>
      <c r="G85" s="60"/>
      <c r="H85" s="60"/>
      <c r="I85" s="60"/>
      <c r="J85" s="60"/>
      <c r="K85" s="60"/>
      <c r="L85" s="60"/>
      <c r="M85" s="60"/>
      <c r="N85" s="60"/>
      <c r="O85" s="60"/>
      <c r="P85" s="60"/>
      <c r="Q85" s="61"/>
    </row>
    <row r="86" spans="2:17" x14ac:dyDescent="0.3">
      <c r="B86" s="147" t="s">
        <v>40</v>
      </c>
      <c r="C86" s="148"/>
      <c r="D86" s="148"/>
      <c r="E86" s="148"/>
      <c r="F86" s="148"/>
      <c r="G86" s="148"/>
      <c r="H86" s="148"/>
      <c r="I86" s="148"/>
      <c r="J86" s="148"/>
      <c r="K86" s="148"/>
      <c r="L86" s="148"/>
      <c r="M86" s="148"/>
      <c r="N86" s="148"/>
      <c r="O86" s="148"/>
      <c r="P86" s="148"/>
      <c r="Q86" s="149"/>
    </row>
    <row r="87" spans="2:17" x14ac:dyDescent="0.3">
      <c r="B87" s="150"/>
      <c r="C87" s="151"/>
      <c r="D87" s="151"/>
      <c r="E87" s="151"/>
      <c r="F87" s="151"/>
      <c r="G87" s="151"/>
      <c r="H87" s="151"/>
      <c r="I87" s="151"/>
      <c r="J87" s="151"/>
      <c r="K87" s="151"/>
      <c r="L87" s="151"/>
      <c r="M87" s="151"/>
      <c r="N87" s="151"/>
      <c r="O87" s="151"/>
      <c r="P87" s="151"/>
      <c r="Q87" s="152"/>
    </row>
    <row r="88" spans="2:17" ht="15" customHeight="1" thickBot="1" x14ac:dyDescent="0.35">
      <c r="B88" s="62" t="s">
        <v>41</v>
      </c>
      <c r="C88" s="63"/>
      <c r="D88" s="63"/>
      <c r="E88" s="64"/>
      <c r="F88" s="64"/>
      <c r="G88" s="64"/>
      <c r="H88" s="64"/>
      <c r="I88" s="64"/>
      <c r="J88" s="64"/>
      <c r="K88" s="64"/>
      <c r="L88" s="64"/>
      <c r="M88" s="64"/>
      <c r="N88" s="64"/>
      <c r="O88" s="64"/>
      <c r="P88" s="64"/>
      <c r="Q88" s="65"/>
    </row>
    <row r="89" spans="2:17" x14ac:dyDescent="0.3">
      <c r="B89" s="153" t="s">
        <v>53</v>
      </c>
      <c r="C89" s="154"/>
      <c r="D89" s="154"/>
      <c r="E89" s="154"/>
      <c r="F89" s="154"/>
      <c r="G89" s="154"/>
      <c r="H89" s="154"/>
      <c r="I89" s="154"/>
      <c r="J89" s="154"/>
      <c r="K89" s="154"/>
      <c r="L89" s="154"/>
      <c r="M89" s="154"/>
      <c r="N89" s="154"/>
      <c r="O89" s="154"/>
      <c r="P89" s="154"/>
      <c r="Q89" s="155"/>
    </row>
    <row r="90" spans="2:17" x14ac:dyDescent="0.3">
      <c r="B90" s="156"/>
      <c r="C90" s="154"/>
      <c r="D90" s="154"/>
      <c r="E90" s="154"/>
      <c r="F90" s="154"/>
      <c r="G90" s="154"/>
      <c r="H90" s="154"/>
      <c r="I90" s="154"/>
      <c r="J90" s="154"/>
      <c r="K90" s="154"/>
      <c r="L90" s="154"/>
      <c r="M90" s="154"/>
      <c r="N90" s="154"/>
      <c r="O90" s="154"/>
      <c r="P90" s="154"/>
      <c r="Q90" s="155"/>
    </row>
    <row r="91" spans="2:17" x14ac:dyDescent="0.3">
      <c r="B91" s="66"/>
      <c r="C91" s="67"/>
      <c r="D91" s="67"/>
      <c r="E91" s="67"/>
      <c r="F91" s="67"/>
      <c r="G91" s="67"/>
      <c r="H91" s="67"/>
      <c r="I91" s="67"/>
      <c r="J91" s="67"/>
      <c r="K91" s="67"/>
      <c r="L91" s="67"/>
      <c r="M91" s="67"/>
      <c r="N91" s="67"/>
      <c r="O91" s="67"/>
      <c r="P91" s="67"/>
      <c r="Q91" s="68"/>
    </row>
    <row r="92" spans="2:17" x14ac:dyDescent="0.3">
      <c r="B92" s="66"/>
      <c r="C92" s="67"/>
      <c r="D92" s="67"/>
      <c r="E92" s="67"/>
      <c r="F92" s="67"/>
      <c r="G92" s="67"/>
      <c r="H92" s="67"/>
      <c r="I92" s="67"/>
      <c r="J92" s="67"/>
      <c r="K92" s="67"/>
      <c r="L92" s="67"/>
      <c r="M92" s="67"/>
      <c r="N92" s="67"/>
      <c r="O92" s="67"/>
      <c r="P92" s="67"/>
      <c r="Q92" s="68"/>
    </row>
    <row r="93" spans="2:17" x14ac:dyDescent="0.3">
      <c r="B93" s="66"/>
      <c r="C93" s="67"/>
      <c r="D93" s="67"/>
      <c r="E93" s="67"/>
      <c r="F93" s="67"/>
      <c r="G93" s="67"/>
      <c r="H93" s="67"/>
      <c r="I93" s="67"/>
      <c r="J93" s="67"/>
      <c r="K93" s="67"/>
      <c r="L93" s="67"/>
      <c r="M93" s="67"/>
      <c r="N93" s="67"/>
      <c r="O93" s="67"/>
      <c r="P93" s="67"/>
      <c r="Q93" s="68"/>
    </row>
    <row r="94" spans="2:17" ht="16.2" thickBot="1" x14ac:dyDescent="0.35">
      <c r="B94" s="62" t="s">
        <v>42</v>
      </c>
      <c r="C94" s="63"/>
      <c r="D94" s="63"/>
      <c r="E94" s="64"/>
      <c r="F94" s="64"/>
      <c r="G94" s="64"/>
      <c r="H94" s="64"/>
      <c r="I94" s="64"/>
      <c r="J94" s="64"/>
      <c r="K94" s="64"/>
      <c r="L94" s="64"/>
      <c r="M94" s="64"/>
      <c r="N94" s="64"/>
      <c r="O94" s="64"/>
      <c r="P94" s="64"/>
      <c r="Q94" s="65"/>
    </row>
    <row r="95" spans="2:17" x14ac:dyDescent="0.3">
      <c r="B95" s="153"/>
      <c r="C95" s="154"/>
      <c r="D95" s="154"/>
      <c r="E95" s="154"/>
      <c r="F95" s="154"/>
      <c r="G95" s="154"/>
      <c r="H95" s="154"/>
      <c r="I95" s="154"/>
      <c r="J95" s="154"/>
      <c r="K95" s="154"/>
      <c r="L95" s="154"/>
      <c r="M95" s="154"/>
      <c r="N95" s="154"/>
      <c r="O95" s="154"/>
      <c r="P95" s="154"/>
      <c r="Q95" s="155"/>
    </row>
    <row r="96" spans="2:17" x14ac:dyDescent="0.3">
      <c r="B96" s="156"/>
      <c r="C96" s="154"/>
      <c r="D96" s="154"/>
      <c r="E96" s="154"/>
      <c r="F96" s="154"/>
      <c r="G96" s="154"/>
      <c r="H96" s="154"/>
      <c r="I96" s="154"/>
      <c r="J96" s="154"/>
      <c r="K96" s="154"/>
      <c r="L96" s="154"/>
      <c r="M96" s="154"/>
      <c r="N96" s="154"/>
      <c r="O96" s="154"/>
      <c r="P96" s="154"/>
      <c r="Q96" s="155"/>
    </row>
    <row r="97" spans="2:17" x14ac:dyDescent="0.3">
      <c r="B97" s="156"/>
      <c r="C97" s="154"/>
      <c r="D97" s="154"/>
      <c r="E97" s="154"/>
      <c r="F97" s="154"/>
      <c r="G97" s="154"/>
      <c r="H97" s="154"/>
      <c r="I97" s="154"/>
      <c r="J97" s="154"/>
      <c r="K97" s="154"/>
      <c r="L97" s="154"/>
      <c r="M97" s="154"/>
      <c r="N97" s="154"/>
      <c r="O97" s="154"/>
      <c r="P97" s="154"/>
      <c r="Q97" s="155"/>
    </row>
    <row r="98" spans="2:17" ht="21" customHeight="1" x14ac:dyDescent="0.3">
      <c r="B98" s="156"/>
      <c r="C98" s="154"/>
      <c r="D98" s="154"/>
      <c r="E98" s="154"/>
      <c r="F98" s="154"/>
      <c r="G98" s="154"/>
      <c r="H98" s="154"/>
      <c r="I98" s="154"/>
      <c r="J98" s="154"/>
      <c r="K98" s="154"/>
      <c r="L98" s="154"/>
      <c r="M98" s="154"/>
      <c r="N98" s="154"/>
      <c r="O98" s="154"/>
      <c r="P98" s="154"/>
      <c r="Q98" s="155"/>
    </row>
    <row r="99" spans="2:17" x14ac:dyDescent="0.3">
      <c r="B99" s="156"/>
      <c r="C99" s="154"/>
      <c r="D99" s="154"/>
      <c r="E99" s="154"/>
      <c r="F99" s="154"/>
      <c r="G99" s="154"/>
      <c r="H99" s="154"/>
      <c r="I99" s="154"/>
      <c r="J99" s="154"/>
      <c r="K99" s="154"/>
      <c r="L99" s="154"/>
      <c r="M99" s="154"/>
      <c r="N99" s="154"/>
      <c r="O99" s="154"/>
      <c r="P99" s="154"/>
      <c r="Q99" s="155"/>
    </row>
    <row r="100" spans="2:17" ht="16.2" thickBot="1" x14ac:dyDescent="0.35">
      <c r="B100" s="157"/>
      <c r="C100" s="158"/>
      <c r="D100" s="158"/>
      <c r="E100" s="158"/>
      <c r="F100" s="158"/>
      <c r="G100" s="158"/>
      <c r="H100" s="158"/>
      <c r="I100" s="158"/>
      <c r="J100" s="158"/>
      <c r="K100" s="158"/>
      <c r="L100" s="158"/>
      <c r="M100" s="158"/>
      <c r="N100" s="158"/>
      <c r="O100" s="158"/>
      <c r="P100" s="158"/>
      <c r="Q100" s="159"/>
    </row>
  </sheetData>
  <mergeCells count="29">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9:Q89"/>
    <mergeCell ref="B90:Q90"/>
    <mergeCell ref="B95:Q100"/>
    <mergeCell ref="B47:Q62"/>
    <mergeCell ref="B63:Q64"/>
    <mergeCell ref="D65:Q65"/>
    <mergeCell ref="B66:Q74"/>
    <mergeCell ref="B75:Q76"/>
    <mergeCell ref="C77:P77"/>
  </mergeCells>
  <hyperlinks>
    <hyperlink ref="C77" location="'1.6.4.2 Timing System Prototype'!A1" display="Follow links for detailed summary" xr:uid="{00000000-0004-0000-0200-000000000000}"/>
    <hyperlink ref="D77" location="'1.6.4.2 Timing System Prototype'!A1" display="'1.6.4.2 Timing System Prototype'!A1" xr:uid="{00000000-0004-0000-0200-000001000000}"/>
    <hyperlink ref="E77" location="'1.6.4.2 Timing System Prototype'!A1" display="'1.6.4.2 Timing System Prototype'!A1" xr:uid="{00000000-0004-0000-0200-000002000000}"/>
    <hyperlink ref="F77" location="'1.6.4.2 Timing System Prototype'!A1" display="'1.6.4.2 Timing System Prototype'!A1" xr:uid="{00000000-0004-0000-0200-000003000000}"/>
    <hyperlink ref="G77" location="'1.6.4.2 Timing System Prototype'!A1" display="'1.6.4.2 Timing System Prototype'!A1" xr:uid="{00000000-0004-0000-0200-000004000000}"/>
    <hyperlink ref="H77" location="'1.6.4.2 Timing System Prototype'!A1" display="'1.6.4.2 Timing System Prototype'!A1" xr:uid="{00000000-0004-0000-0200-000005000000}"/>
    <hyperlink ref="I77" location="'1.6.4.2 Timing System Prototype'!A1" display="'1.6.4.2 Timing System Prototype'!A1" xr:uid="{00000000-0004-0000-0200-000006000000}"/>
    <hyperlink ref="J77" location="'1.6.4.2 Timing System Prototype'!A1" display="'1.6.4.2 Timing System Prototype'!A1" xr:uid="{00000000-0004-0000-0200-000007000000}"/>
    <hyperlink ref="K77" location="'1.6.4.2 Timing System Prototype'!A1" display="'1.6.4.2 Timing System Prototype'!A1" xr:uid="{00000000-0004-0000-0200-000008000000}"/>
    <hyperlink ref="L77" location="'1.6.4.2 Timing System Prototype'!A1" display="'1.6.4.2 Timing System Prototype'!A1" xr:uid="{00000000-0004-0000-0200-000009000000}"/>
    <hyperlink ref="M77" location="'1.6.4.2 Timing System Prototype'!A1" display="'1.6.4.2 Timing System Prototype'!A1" xr:uid="{00000000-0004-0000-0200-00000A000000}"/>
    <hyperlink ref="N77" location="'1.6.4.2 Timing System Prototype'!A1" display="'1.6.4.2 Timing System Prototype'!A1" xr:uid="{00000000-0004-0000-0200-00000B000000}"/>
    <hyperlink ref="O77" location="'1.6.4.2 Timing System Prototype'!A1" display="'1.6.4.2 Timing System Prototype'!A1" xr:uid="{00000000-0004-0000-0200-00000C000000}"/>
    <hyperlink ref="P77" location="'1.6.4.2 Timing System Prototype'!A1" display="'1.6.4.2 Timing System Prototype'!A1" xr:uid="{00000000-0004-0000-0200-00000D000000}"/>
  </hyperlinks>
  <pageMargins left="0.75" right="0.75" top="1" bottom="1" header="0.5" footer="0.5"/>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Q100"/>
  <sheetViews>
    <sheetView topLeftCell="A71" zoomScale="90" zoomScaleNormal="90" workbookViewId="0">
      <selection activeCell="J80" sqref="J80"/>
    </sheetView>
  </sheetViews>
  <sheetFormatPr defaultColWidth="11.19921875" defaultRowHeight="15.6" x14ac:dyDescent="0.3"/>
  <cols>
    <col min="10" max="10" width="11.296875" bestFit="1" customWidth="1"/>
  </cols>
  <sheetData>
    <row r="1" spans="1:17" ht="16.2" thickBot="1" x14ac:dyDescent="0.35">
      <c r="A1" s="69"/>
      <c r="B1" s="69"/>
      <c r="C1" s="69"/>
      <c r="D1" s="69"/>
      <c r="E1" s="69"/>
      <c r="F1" s="69"/>
      <c r="G1" s="69"/>
      <c r="H1" s="69"/>
      <c r="I1" s="69"/>
      <c r="J1" s="69"/>
      <c r="K1" s="69"/>
      <c r="L1" s="69"/>
      <c r="M1" s="69"/>
      <c r="N1" s="69"/>
      <c r="O1" s="69"/>
      <c r="P1" s="69"/>
      <c r="Q1" s="69"/>
    </row>
    <row r="2" spans="1:17" ht="30" customHeight="1" x14ac:dyDescent="0.3">
      <c r="A2" s="69"/>
      <c r="B2" s="70"/>
      <c r="C2" s="71"/>
      <c r="D2" s="71"/>
      <c r="E2" s="71"/>
      <c r="F2" s="284" t="s">
        <v>45</v>
      </c>
      <c r="G2" s="285"/>
      <c r="H2" s="285"/>
      <c r="I2" s="285"/>
      <c r="J2" s="285"/>
      <c r="K2" s="285"/>
      <c r="L2" s="286"/>
      <c r="M2" s="293" t="s">
        <v>13</v>
      </c>
      <c r="N2" s="295">
        <v>43504</v>
      </c>
      <c r="O2" s="295"/>
      <c r="P2" s="295"/>
      <c r="Q2" s="296"/>
    </row>
    <row r="3" spans="1:17" ht="31.8" thickBot="1" x14ac:dyDescent="0.35">
      <c r="A3" s="69"/>
      <c r="B3" s="72"/>
      <c r="C3" s="73"/>
      <c r="D3" s="73"/>
      <c r="E3" s="73"/>
      <c r="F3" s="287" t="s">
        <v>46</v>
      </c>
      <c r="G3" s="288"/>
      <c r="H3" s="288"/>
      <c r="I3" s="288"/>
      <c r="J3" s="288"/>
      <c r="K3" s="288"/>
      <c r="L3" s="289"/>
      <c r="M3" s="294"/>
      <c r="N3" s="297"/>
      <c r="O3" s="297"/>
      <c r="P3" s="297"/>
      <c r="Q3" s="298"/>
    </row>
    <row r="4" spans="1:17" ht="30" customHeight="1" x14ac:dyDescent="0.3">
      <c r="A4" s="69"/>
      <c r="B4" s="72"/>
      <c r="C4" s="73"/>
      <c r="D4" s="73"/>
      <c r="E4" s="73"/>
      <c r="F4" s="287" t="s">
        <v>47</v>
      </c>
      <c r="G4" s="288"/>
      <c r="H4" s="288"/>
      <c r="I4" s="288"/>
      <c r="J4" s="288"/>
      <c r="K4" s="288"/>
      <c r="L4" s="289"/>
      <c r="M4" s="299" t="s">
        <v>14</v>
      </c>
      <c r="N4" s="301" t="s">
        <v>43</v>
      </c>
      <c r="O4" s="301"/>
      <c r="P4" s="301"/>
      <c r="Q4" s="302"/>
    </row>
    <row r="5" spans="1:17" ht="31.8" thickBot="1" x14ac:dyDescent="0.35">
      <c r="A5" s="69"/>
      <c r="B5" s="72"/>
      <c r="C5" s="73"/>
      <c r="D5" s="73"/>
      <c r="E5" s="73"/>
      <c r="F5" s="287"/>
      <c r="G5" s="288"/>
      <c r="H5" s="288"/>
      <c r="I5" s="288"/>
      <c r="J5" s="288"/>
      <c r="K5" s="288"/>
      <c r="L5" s="289"/>
      <c r="M5" s="300"/>
      <c r="N5" s="303"/>
      <c r="O5" s="303"/>
      <c r="P5" s="303"/>
      <c r="Q5" s="304"/>
    </row>
    <row r="6" spans="1:17" ht="31.2" x14ac:dyDescent="0.35">
      <c r="A6" s="69"/>
      <c r="B6" s="72"/>
      <c r="C6" s="73"/>
      <c r="D6" s="73"/>
      <c r="E6" s="73"/>
      <c r="F6" s="287"/>
      <c r="G6" s="288"/>
      <c r="H6" s="288"/>
      <c r="I6" s="288"/>
      <c r="J6" s="288"/>
      <c r="K6" s="288"/>
      <c r="L6" s="289"/>
      <c r="M6" s="75" t="s">
        <v>48</v>
      </c>
      <c r="N6" s="310" t="s">
        <v>98</v>
      </c>
      <c r="O6" s="310"/>
      <c r="P6" s="310"/>
      <c r="Q6" s="311"/>
    </row>
    <row r="7" spans="1:17" ht="36.6" thickBot="1" x14ac:dyDescent="0.4">
      <c r="A7" s="69"/>
      <c r="B7" s="72"/>
      <c r="C7" s="73"/>
      <c r="D7" s="73"/>
      <c r="E7" s="73"/>
      <c r="F7" s="290"/>
      <c r="G7" s="291"/>
      <c r="H7" s="291"/>
      <c r="I7" s="291"/>
      <c r="J7" s="291"/>
      <c r="K7" s="291"/>
      <c r="L7" s="292"/>
      <c r="M7" s="76" t="s">
        <v>49</v>
      </c>
      <c r="N7" s="312"/>
      <c r="O7" s="312"/>
      <c r="P7" s="312"/>
      <c r="Q7" s="313"/>
    </row>
    <row r="8" spans="1:17" ht="18" x14ac:dyDescent="0.3">
      <c r="A8" s="77"/>
      <c r="B8" s="257" t="s">
        <v>16</v>
      </c>
      <c r="C8" s="258"/>
      <c r="D8" s="258"/>
      <c r="E8" s="258"/>
      <c r="F8" s="259"/>
      <c r="G8" s="278" t="s">
        <v>17</v>
      </c>
      <c r="H8" s="279"/>
      <c r="I8" s="279"/>
      <c r="J8" s="279"/>
      <c r="K8" s="279"/>
      <c r="L8" s="279"/>
      <c r="M8" s="280"/>
      <c r="N8" s="281" t="s">
        <v>18</v>
      </c>
      <c r="O8" s="282"/>
      <c r="P8" s="282"/>
      <c r="Q8" s="283"/>
    </row>
    <row r="9" spans="1:17" x14ac:dyDescent="0.3">
      <c r="A9" s="69"/>
      <c r="B9" s="245" t="s">
        <v>95</v>
      </c>
      <c r="C9" s="246"/>
      <c r="D9" s="246"/>
      <c r="E9" s="246"/>
      <c r="F9" s="247"/>
      <c r="G9" s="245" t="s">
        <v>88</v>
      </c>
      <c r="H9" s="246"/>
      <c r="I9" s="246"/>
      <c r="J9" s="246"/>
      <c r="K9" s="246"/>
      <c r="L9" s="246"/>
      <c r="M9" s="247"/>
      <c r="N9" s="251"/>
      <c r="O9" s="252"/>
      <c r="P9" s="252"/>
      <c r="Q9" s="253"/>
    </row>
    <row r="10" spans="1:17" ht="16.2" thickBot="1" x14ac:dyDescent="0.35">
      <c r="A10" s="69"/>
      <c r="B10" s="248"/>
      <c r="C10" s="249"/>
      <c r="D10" s="249"/>
      <c r="E10" s="249"/>
      <c r="F10" s="250"/>
      <c r="G10" s="248"/>
      <c r="H10" s="249"/>
      <c r="I10" s="249"/>
      <c r="J10" s="249"/>
      <c r="K10" s="249"/>
      <c r="L10" s="249"/>
      <c r="M10" s="250"/>
      <c r="N10" s="254"/>
      <c r="O10" s="255"/>
      <c r="P10" s="255"/>
      <c r="Q10" s="256"/>
    </row>
    <row r="11" spans="1:17" ht="18" x14ac:dyDescent="0.3">
      <c r="A11" s="77"/>
      <c r="B11" s="257" t="s">
        <v>19</v>
      </c>
      <c r="C11" s="258"/>
      <c r="D11" s="258"/>
      <c r="E11" s="258"/>
      <c r="F11" s="258"/>
      <c r="G11" s="258"/>
      <c r="H11" s="258"/>
      <c r="I11" s="258"/>
      <c r="J11" s="258"/>
      <c r="K11" s="258"/>
      <c r="L11" s="258"/>
      <c r="M11" s="258"/>
      <c r="N11" s="258"/>
      <c r="O11" s="258"/>
      <c r="P11" s="258"/>
      <c r="Q11" s="259"/>
    </row>
    <row r="12" spans="1:17" x14ac:dyDescent="0.3">
      <c r="A12" s="69"/>
      <c r="B12" s="260" t="s">
        <v>50</v>
      </c>
      <c r="C12" s="261"/>
      <c r="D12" s="261"/>
      <c r="E12" s="261"/>
      <c r="F12" s="261"/>
      <c r="G12" s="261"/>
      <c r="H12" s="261"/>
      <c r="I12" s="261"/>
      <c r="J12" s="261"/>
      <c r="K12" s="261"/>
      <c r="L12" s="261"/>
      <c r="M12" s="261"/>
      <c r="N12" s="261"/>
      <c r="O12" s="261"/>
      <c r="P12" s="261"/>
      <c r="Q12" s="262"/>
    </row>
    <row r="13" spans="1:17" x14ac:dyDescent="0.3">
      <c r="A13" s="69"/>
      <c r="B13" s="260"/>
      <c r="C13" s="261"/>
      <c r="D13" s="261"/>
      <c r="E13" s="261"/>
      <c r="F13" s="261"/>
      <c r="G13" s="261"/>
      <c r="H13" s="261"/>
      <c r="I13" s="261"/>
      <c r="J13" s="261"/>
      <c r="K13" s="261"/>
      <c r="L13" s="261"/>
      <c r="M13" s="261"/>
      <c r="N13" s="261"/>
      <c r="O13" s="261"/>
      <c r="P13" s="261"/>
      <c r="Q13" s="262"/>
    </row>
    <row r="14" spans="1:17" x14ac:dyDescent="0.3">
      <c r="A14" s="69"/>
      <c r="B14" s="260"/>
      <c r="C14" s="261"/>
      <c r="D14" s="261"/>
      <c r="E14" s="261"/>
      <c r="F14" s="261"/>
      <c r="G14" s="261"/>
      <c r="H14" s="261"/>
      <c r="I14" s="261"/>
      <c r="J14" s="261"/>
      <c r="K14" s="261"/>
      <c r="L14" s="261"/>
      <c r="M14" s="261"/>
      <c r="N14" s="261"/>
      <c r="O14" s="261"/>
      <c r="P14" s="261"/>
      <c r="Q14" s="262"/>
    </row>
    <row r="15" spans="1:17" x14ac:dyDescent="0.3">
      <c r="A15" s="69"/>
      <c r="B15" s="260"/>
      <c r="C15" s="261"/>
      <c r="D15" s="261"/>
      <c r="E15" s="261"/>
      <c r="F15" s="261"/>
      <c r="G15" s="261"/>
      <c r="H15" s="261"/>
      <c r="I15" s="261"/>
      <c r="J15" s="261"/>
      <c r="K15" s="261"/>
      <c r="L15" s="261"/>
      <c r="M15" s="261"/>
      <c r="N15" s="261"/>
      <c r="O15" s="261"/>
      <c r="P15" s="261"/>
      <c r="Q15" s="262"/>
    </row>
    <row r="16" spans="1:17" x14ac:dyDescent="0.3">
      <c r="A16" s="69"/>
      <c r="B16" s="260"/>
      <c r="C16" s="261"/>
      <c r="D16" s="261"/>
      <c r="E16" s="261"/>
      <c r="F16" s="261"/>
      <c r="G16" s="261"/>
      <c r="H16" s="261"/>
      <c r="I16" s="261"/>
      <c r="J16" s="261"/>
      <c r="K16" s="261"/>
      <c r="L16" s="261"/>
      <c r="M16" s="261"/>
      <c r="N16" s="261"/>
      <c r="O16" s="261"/>
      <c r="P16" s="261"/>
      <c r="Q16" s="262"/>
    </row>
    <row r="17" spans="1:17" x14ac:dyDescent="0.3">
      <c r="A17" s="69"/>
      <c r="B17" s="260"/>
      <c r="C17" s="261"/>
      <c r="D17" s="261"/>
      <c r="E17" s="261"/>
      <c r="F17" s="261"/>
      <c r="G17" s="261"/>
      <c r="H17" s="261"/>
      <c r="I17" s="261"/>
      <c r="J17" s="261"/>
      <c r="K17" s="261"/>
      <c r="L17" s="261"/>
      <c r="M17" s="261"/>
      <c r="N17" s="261"/>
      <c r="O17" s="261"/>
      <c r="P17" s="261"/>
      <c r="Q17" s="262"/>
    </row>
    <row r="18" spans="1:17" ht="16.2" thickBot="1" x14ac:dyDescent="0.35">
      <c r="A18" s="69"/>
      <c r="B18" s="263"/>
      <c r="C18" s="264"/>
      <c r="D18" s="264"/>
      <c r="E18" s="264"/>
      <c r="F18" s="264"/>
      <c r="G18" s="264"/>
      <c r="H18" s="264"/>
      <c r="I18" s="264"/>
      <c r="J18" s="264"/>
      <c r="K18" s="264"/>
      <c r="L18" s="264"/>
      <c r="M18" s="264"/>
      <c r="N18" s="264"/>
      <c r="O18" s="264"/>
      <c r="P18" s="264"/>
      <c r="Q18" s="265"/>
    </row>
    <row r="19" spans="1:17" ht="18" x14ac:dyDescent="0.3">
      <c r="A19" s="77"/>
      <c r="B19" s="257" t="s">
        <v>20</v>
      </c>
      <c r="C19" s="258"/>
      <c r="D19" s="258"/>
      <c r="E19" s="258"/>
      <c r="F19" s="258"/>
      <c r="G19" s="258"/>
      <c r="H19" s="258"/>
      <c r="I19" s="258"/>
      <c r="J19" s="258"/>
      <c r="K19" s="258"/>
      <c r="L19" s="258"/>
      <c r="M19" s="258"/>
      <c r="N19" s="258"/>
      <c r="O19" s="258"/>
      <c r="P19" s="258"/>
      <c r="Q19" s="259"/>
    </row>
    <row r="20" spans="1:17" x14ac:dyDescent="0.3">
      <c r="A20" s="69"/>
      <c r="B20" s="78"/>
      <c r="C20" s="69"/>
      <c r="D20" s="69"/>
      <c r="E20" s="69"/>
      <c r="F20" s="69"/>
      <c r="G20" s="69"/>
      <c r="H20" s="69"/>
      <c r="I20" s="69"/>
      <c r="J20" s="69"/>
      <c r="K20" s="69"/>
      <c r="L20" s="69"/>
      <c r="M20" s="69"/>
      <c r="N20" s="69"/>
      <c r="O20" s="69"/>
      <c r="P20" s="69"/>
      <c r="Q20" s="79"/>
    </row>
    <row r="21" spans="1:17" x14ac:dyDescent="0.3">
      <c r="A21" s="69"/>
      <c r="B21" s="78"/>
      <c r="C21" s="69"/>
      <c r="D21" s="69"/>
      <c r="E21" s="69"/>
      <c r="F21" s="69"/>
      <c r="G21" s="69"/>
      <c r="H21" s="69"/>
      <c r="I21" s="69"/>
      <c r="J21" s="69"/>
      <c r="K21" s="69"/>
      <c r="L21" s="69"/>
      <c r="M21" s="69"/>
      <c r="N21" s="69"/>
      <c r="O21" s="69"/>
      <c r="P21" s="69"/>
      <c r="Q21" s="79"/>
    </row>
    <row r="22" spans="1:17" ht="18.600000000000001" thickBot="1" x14ac:dyDescent="0.4">
      <c r="A22" s="69"/>
      <c r="B22" s="78"/>
      <c r="C22" s="80"/>
      <c r="D22" s="81" t="s">
        <v>21</v>
      </c>
      <c r="E22" s="69"/>
      <c r="F22" s="69"/>
      <c r="G22" s="69"/>
      <c r="H22" s="69"/>
      <c r="I22" s="69"/>
      <c r="J22" s="69"/>
      <c r="K22" s="69"/>
      <c r="L22" s="69"/>
      <c r="M22" s="69"/>
      <c r="N22" s="69"/>
      <c r="O22" s="69"/>
      <c r="P22" s="69"/>
      <c r="Q22" s="79"/>
    </row>
    <row r="23" spans="1:17" ht="18.600000000000001" thickBot="1" x14ac:dyDescent="0.4">
      <c r="A23" s="69"/>
      <c r="B23" s="78"/>
      <c r="C23" s="80" t="s">
        <v>22</v>
      </c>
      <c r="D23" s="81" t="s">
        <v>23</v>
      </c>
      <c r="E23" s="81"/>
      <c r="F23" s="69"/>
      <c r="G23" s="69"/>
      <c r="H23" s="69"/>
      <c r="I23" s="69"/>
      <c r="J23" s="69"/>
      <c r="K23" s="69"/>
      <c r="L23" s="69"/>
      <c r="M23" s="69"/>
      <c r="N23" s="69"/>
      <c r="O23" s="69"/>
      <c r="P23" s="69"/>
      <c r="Q23" s="79"/>
    </row>
    <row r="24" spans="1:17" ht="18.600000000000001" thickBot="1" x14ac:dyDescent="0.4">
      <c r="A24" s="69"/>
      <c r="B24" s="78"/>
      <c r="C24" s="80" t="s">
        <v>22</v>
      </c>
      <c r="D24" s="81" t="s">
        <v>24</v>
      </c>
      <c r="E24" s="81"/>
      <c r="F24" s="81"/>
      <c r="G24" s="81"/>
      <c r="H24" s="81"/>
      <c r="I24" s="69"/>
      <c r="J24" s="69"/>
      <c r="K24" s="69"/>
      <c r="L24" s="69"/>
      <c r="M24" s="69"/>
      <c r="N24" s="69"/>
      <c r="O24" s="69"/>
      <c r="P24" s="69"/>
      <c r="Q24" s="79"/>
    </row>
    <row r="25" spans="1:17" ht="18.600000000000001" thickBot="1" x14ac:dyDescent="0.4">
      <c r="A25" s="69"/>
      <c r="B25" s="78"/>
      <c r="C25" s="80" t="s">
        <v>22</v>
      </c>
      <c r="D25" s="81" t="s">
        <v>25</v>
      </c>
      <c r="E25" s="81"/>
      <c r="F25" s="81"/>
      <c r="G25" s="81"/>
      <c r="H25" s="81"/>
      <c r="I25" s="81"/>
      <c r="J25" s="81"/>
      <c r="K25" s="81"/>
      <c r="L25" s="69"/>
      <c r="M25" s="69"/>
      <c r="N25" s="69"/>
      <c r="O25" s="69"/>
      <c r="P25" s="69"/>
      <c r="Q25" s="79"/>
    </row>
    <row r="26" spans="1:17" ht="18.600000000000001" thickBot="1" x14ac:dyDescent="0.4">
      <c r="A26" s="69"/>
      <c r="B26" s="78"/>
      <c r="C26" s="80"/>
      <c r="D26" s="81" t="s">
        <v>26</v>
      </c>
      <c r="E26" s="81"/>
      <c r="F26" s="81"/>
      <c r="G26" s="81"/>
      <c r="H26" s="81"/>
      <c r="I26" s="81"/>
      <c r="J26" s="81"/>
      <c r="K26" s="81"/>
      <c r="L26" s="81"/>
      <c r="M26" s="81"/>
      <c r="N26" s="69"/>
      <c r="O26" s="69"/>
      <c r="P26" s="69"/>
      <c r="Q26" s="79"/>
    </row>
    <row r="27" spans="1:17" ht="18.600000000000001" thickBot="1" x14ac:dyDescent="0.4">
      <c r="A27" s="69"/>
      <c r="B27" s="78"/>
      <c r="C27" s="80"/>
      <c r="D27" s="81" t="s">
        <v>27</v>
      </c>
      <c r="E27" s="81"/>
      <c r="F27" s="81"/>
      <c r="G27" s="81"/>
      <c r="H27" s="81"/>
      <c r="I27" s="81"/>
      <c r="J27" s="69"/>
      <c r="K27" s="69"/>
      <c r="L27" s="69"/>
      <c r="M27" s="69"/>
      <c r="N27" s="69"/>
      <c r="O27" s="69"/>
      <c r="P27" s="69"/>
      <c r="Q27" s="79"/>
    </row>
    <row r="28" spans="1:17" ht="18.600000000000001" thickBot="1" x14ac:dyDescent="0.4">
      <c r="A28" s="69"/>
      <c r="B28" s="78"/>
      <c r="C28" s="80"/>
      <c r="D28" s="81" t="s">
        <v>28</v>
      </c>
      <c r="E28" s="81"/>
      <c r="F28" s="81"/>
      <c r="G28" s="81"/>
      <c r="H28" s="69"/>
      <c r="I28" s="69"/>
      <c r="J28" s="69"/>
      <c r="K28" s="69"/>
      <c r="L28" s="69"/>
      <c r="M28" s="69"/>
      <c r="N28" s="69"/>
      <c r="O28" s="69"/>
      <c r="P28" s="69"/>
      <c r="Q28" s="79"/>
    </row>
    <row r="29" spans="1:17" ht="18.600000000000001" thickBot="1" x14ac:dyDescent="0.4">
      <c r="A29" s="69"/>
      <c r="B29" s="78"/>
      <c r="C29" s="80" t="s">
        <v>22</v>
      </c>
      <c r="D29" s="81" t="s">
        <v>29</v>
      </c>
      <c r="E29" s="69"/>
      <c r="F29" s="69"/>
      <c r="G29" s="69"/>
      <c r="H29" s="69"/>
      <c r="I29" s="69"/>
      <c r="J29" s="69"/>
      <c r="K29" s="69"/>
      <c r="L29" s="69"/>
      <c r="M29" s="69"/>
      <c r="N29" s="69"/>
      <c r="O29" s="69"/>
      <c r="P29" s="69"/>
      <c r="Q29" s="79"/>
    </row>
    <row r="30" spans="1:17" x14ac:dyDescent="0.3">
      <c r="A30" s="69"/>
      <c r="B30" s="78"/>
      <c r="C30" s="69"/>
      <c r="D30" s="69"/>
      <c r="E30" s="69"/>
      <c r="F30" s="69"/>
      <c r="G30" s="69"/>
      <c r="H30" s="69"/>
      <c r="I30" s="69"/>
      <c r="J30" s="69"/>
      <c r="K30" s="69"/>
      <c r="L30" s="69"/>
      <c r="M30" s="69"/>
      <c r="N30" s="69"/>
      <c r="O30" s="69"/>
      <c r="P30" s="69"/>
      <c r="Q30" s="79"/>
    </row>
    <row r="31" spans="1:17" ht="16.2" thickBot="1" x14ac:dyDescent="0.35">
      <c r="A31" s="69"/>
      <c r="B31" s="82"/>
      <c r="C31" s="83"/>
      <c r="D31" s="83"/>
      <c r="E31" s="83"/>
      <c r="F31" s="83"/>
      <c r="G31" s="83"/>
      <c r="H31" s="83"/>
      <c r="I31" s="83"/>
      <c r="J31" s="83"/>
      <c r="K31" s="83"/>
      <c r="L31" s="83"/>
      <c r="M31" s="83"/>
      <c r="N31" s="83"/>
      <c r="O31" s="83"/>
      <c r="P31" s="83"/>
      <c r="Q31" s="84"/>
    </row>
    <row r="32" spans="1:17" ht="25.8" x14ac:dyDescent="0.3">
      <c r="A32" s="77"/>
      <c r="B32" s="234" t="s">
        <v>30</v>
      </c>
      <c r="C32" s="235"/>
      <c r="D32" s="235"/>
      <c r="E32" s="235"/>
      <c r="F32" s="235"/>
      <c r="G32" s="235"/>
      <c r="H32" s="235"/>
      <c r="I32" s="235"/>
      <c r="J32" s="235"/>
      <c r="K32" s="235"/>
      <c r="L32" s="235"/>
      <c r="M32" s="235"/>
      <c r="N32" s="235"/>
      <c r="O32" s="235"/>
      <c r="P32" s="235"/>
      <c r="Q32" s="236"/>
    </row>
    <row r="33" spans="1:17" x14ac:dyDescent="0.3">
      <c r="A33" s="69"/>
      <c r="B33" s="266"/>
      <c r="C33" s="267"/>
      <c r="D33" s="267"/>
      <c r="E33" s="267"/>
      <c r="F33" s="267"/>
      <c r="G33" s="267"/>
      <c r="H33" s="267"/>
      <c r="I33" s="267"/>
      <c r="J33" s="267"/>
      <c r="K33" s="267"/>
      <c r="L33" s="267"/>
      <c r="M33" s="267"/>
      <c r="N33" s="267"/>
      <c r="O33" s="267"/>
      <c r="P33" s="267"/>
      <c r="Q33" s="268"/>
    </row>
    <row r="34" spans="1:17" x14ac:dyDescent="0.3">
      <c r="A34" s="69"/>
      <c r="B34" s="266"/>
      <c r="C34" s="267"/>
      <c r="D34" s="267"/>
      <c r="E34" s="267"/>
      <c r="F34" s="267"/>
      <c r="G34" s="267"/>
      <c r="H34" s="267"/>
      <c r="I34" s="267"/>
      <c r="J34" s="267"/>
      <c r="K34" s="267"/>
      <c r="L34" s="267"/>
      <c r="M34" s="267"/>
      <c r="N34" s="267"/>
      <c r="O34" s="267"/>
      <c r="P34" s="267"/>
      <c r="Q34" s="268"/>
    </row>
    <row r="35" spans="1:17" x14ac:dyDescent="0.3">
      <c r="A35" s="69"/>
      <c r="B35" s="266"/>
      <c r="C35" s="267"/>
      <c r="D35" s="267"/>
      <c r="E35" s="267"/>
      <c r="F35" s="267"/>
      <c r="G35" s="267"/>
      <c r="H35" s="267"/>
      <c r="I35" s="267"/>
      <c r="J35" s="267"/>
      <c r="K35" s="267"/>
      <c r="L35" s="267"/>
      <c r="M35" s="267"/>
      <c r="N35" s="267"/>
      <c r="O35" s="267"/>
      <c r="P35" s="267"/>
      <c r="Q35" s="268"/>
    </row>
    <row r="36" spans="1:17" x14ac:dyDescent="0.3">
      <c r="A36" s="69"/>
      <c r="B36" s="266"/>
      <c r="C36" s="267"/>
      <c r="D36" s="267"/>
      <c r="E36" s="267"/>
      <c r="F36" s="267"/>
      <c r="G36" s="267"/>
      <c r="H36" s="267"/>
      <c r="I36" s="267"/>
      <c r="J36" s="267"/>
      <c r="K36" s="267"/>
      <c r="L36" s="267"/>
      <c r="M36" s="267"/>
      <c r="N36" s="267"/>
      <c r="O36" s="267"/>
      <c r="P36" s="267"/>
      <c r="Q36" s="268"/>
    </row>
    <row r="37" spans="1:17" x14ac:dyDescent="0.3">
      <c r="A37" s="69"/>
      <c r="B37" s="266"/>
      <c r="C37" s="267"/>
      <c r="D37" s="267"/>
      <c r="E37" s="267"/>
      <c r="F37" s="267"/>
      <c r="G37" s="267"/>
      <c r="H37" s="267"/>
      <c r="I37" s="267"/>
      <c r="J37" s="267"/>
      <c r="K37" s="267"/>
      <c r="L37" s="267"/>
      <c r="M37" s="267"/>
      <c r="N37" s="267"/>
      <c r="O37" s="267"/>
      <c r="P37" s="267"/>
      <c r="Q37" s="268"/>
    </row>
    <row r="38" spans="1:17" x14ac:dyDescent="0.3">
      <c r="A38" s="69"/>
      <c r="B38" s="266"/>
      <c r="C38" s="267"/>
      <c r="D38" s="267"/>
      <c r="E38" s="267"/>
      <c r="F38" s="267"/>
      <c r="G38" s="267"/>
      <c r="H38" s="267"/>
      <c r="I38" s="267"/>
      <c r="J38" s="267"/>
      <c r="K38" s="267"/>
      <c r="L38" s="267"/>
      <c r="M38" s="267"/>
      <c r="N38" s="267"/>
      <c r="O38" s="267"/>
      <c r="P38" s="267"/>
      <c r="Q38" s="268"/>
    </row>
    <row r="39" spans="1:17" x14ac:dyDescent="0.3">
      <c r="A39" s="69"/>
      <c r="B39" s="266"/>
      <c r="C39" s="267"/>
      <c r="D39" s="267"/>
      <c r="E39" s="267"/>
      <c r="F39" s="267"/>
      <c r="G39" s="267"/>
      <c r="H39" s="267"/>
      <c r="I39" s="267"/>
      <c r="J39" s="267"/>
      <c r="K39" s="267"/>
      <c r="L39" s="267"/>
      <c r="M39" s="267"/>
      <c r="N39" s="267"/>
      <c r="O39" s="267"/>
      <c r="P39" s="267"/>
      <c r="Q39" s="268"/>
    </row>
    <row r="40" spans="1:17" x14ac:dyDescent="0.3">
      <c r="A40" s="69"/>
      <c r="B40" s="266"/>
      <c r="C40" s="267"/>
      <c r="D40" s="267"/>
      <c r="E40" s="267"/>
      <c r="F40" s="267"/>
      <c r="G40" s="267"/>
      <c r="H40" s="267"/>
      <c r="I40" s="267"/>
      <c r="J40" s="267"/>
      <c r="K40" s="267"/>
      <c r="L40" s="267"/>
      <c r="M40" s="267"/>
      <c r="N40" s="267"/>
      <c r="O40" s="267"/>
      <c r="P40" s="267"/>
      <c r="Q40" s="268"/>
    </row>
    <row r="41" spans="1:17" x14ac:dyDescent="0.3">
      <c r="A41" s="69"/>
      <c r="B41" s="266"/>
      <c r="C41" s="267"/>
      <c r="D41" s="267"/>
      <c r="E41" s="267"/>
      <c r="F41" s="267"/>
      <c r="G41" s="267"/>
      <c r="H41" s="267"/>
      <c r="I41" s="267"/>
      <c r="J41" s="267"/>
      <c r="K41" s="267"/>
      <c r="L41" s="267"/>
      <c r="M41" s="267"/>
      <c r="N41" s="267"/>
      <c r="O41" s="267"/>
      <c r="P41" s="267"/>
      <c r="Q41" s="268"/>
    </row>
    <row r="42" spans="1:17" x14ac:dyDescent="0.3">
      <c r="A42" s="69"/>
      <c r="B42" s="266"/>
      <c r="C42" s="267"/>
      <c r="D42" s="267"/>
      <c r="E42" s="267"/>
      <c r="F42" s="267"/>
      <c r="G42" s="267"/>
      <c r="H42" s="267"/>
      <c r="I42" s="267"/>
      <c r="J42" s="267"/>
      <c r="K42" s="267"/>
      <c r="L42" s="267"/>
      <c r="M42" s="267"/>
      <c r="N42" s="267"/>
      <c r="O42" s="267"/>
      <c r="P42" s="267"/>
      <c r="Q42" s="268"/>
    </row>
    <row r="43" spans="1:17" x14ac:dyDescent="0.3">
      <c r="A43" s="69"/>
      <c r="B43" s="266"/>
      <c r="C43" s="267"/>
      <c r="D43" s="267"/>
      <c r="E43" s="267"/>
      <c r="F43" s="267"/>
      <c r="G43" s="267"/>
      <c r="H43" s="267"/>
      <c r="I43" s="267"/>
      <c r="J43" s="267"/>
      <c r="K43" s="267"/>
      <c r="L43" s="267"/>
      <c r="M43" s="267"/>
      <c r="N43" s="267"/>
      <c r="O43" s="267"/>
      <c r="P43" s="267"/>
      <c r="Q43" s="268"/>
    </row>
    <row r="44" spans="1:17" ht="16.2" thickBot="1" x14ac:dyDescent="0.35">
      <c r="A44" s="69"/>
      <c r="B44" s="269"/>
      <c r="C44" s="270"/>
      <c r="D44" s="270"/>
      <c r="E44" s="270"/>
      <c r="F44" s="270"/>
      <c r="G44" s="270"/>
      <c r="H44" s="270"/>
      <c r="I44" s="270"/>
      <c r="J44" s="270"/>
      <c r="K44" s="270"/>
      <c r="L44" s="270"/>
      <c r="M44" s="270"/>
      <c r="N44" s="270"/>
      <c r="O44" s="270"/>
      <c r="P44" s="270"/>
      <c r="Q44" s="271"/>
    </row>
    <row r="45" spans="1:17" x14ac:dyDescent="0.3">
      <c r="A45" s="69"/>
      <c r="B45" s="234" t="s">
        <v>31</v>
      </c>
      <c r="C45" s="235"/>
      <c r="D45" s="235"/>
      <c r="E45" s="235"/>
      <c r="F45" s="235"/>
      <c r="G45" s="235"/>
      <c r="H45" s="235"/>
      <c r="I45" s="235"/>
      <c r="J45" s="235"/>
      <c r="K45" s="235"/>
      <c r="L45" s="235"/>
      <c r="M45" s="235"/>
      <c r="N45" s="235"/>
      <c r="O45" s="235"/>
      <c r="P45" s="235"/>
      <c r="Q45" s="236"/>
    </row>
    <row r="46" spans="1:17" x14ac:dyDescent="0.3">
      <c r="A46" s="69"/>
      <c r="B46" s="237"/>
      <c r="C46" s="238"/>
      <c r="D46" s="238"/>
      <c r="E46" s="238"/>
      <c r="F46" s="238"/>
      <c r="G46" s="238"/>
      <c r="H46" s="238"/>
      <c r="I46" s="238"/>
      <c r="J46" s="238"/>
      <c r="K46" s="238"/>
      <c r="L46" s="238"/>
      <c r="M46" s="238"/>
      <c r="N46" s="238"/>
      <c r="O46" s="238"/>
      <c r="P46" s="238"/>
      <c r="Q46" s="239"/>
    </row>
    <row r="47" spans="1:17" x14ac:dyDescent="0.3">
      <c r="A47" s="69"/>
      <c r="B47" s="272" t="s">
        <v>67</v>
      </c>
      <c r="C47" s="273"/>
      <c r="D47" s="273"/>
      <c r="E47" s="273"/>
      <c r="F47" s="273"/>
      <c r="G47" s="273"/>
      <c r="H47" s="273"/>
      <c r="I47" s="273"/>
      <c r="J47" s="273"/>
      <c r="K47" s="273"/>
      <c r="L47" s="273"/>
      <c r="M47" s="273"/>
      <c r="N47" s="273"/>
      <c r="O47" s="273"/>
      <c r="P47" s="273"/>
      <c r="Q47" s="274"/>
    </row>
    <row r="48" spans="1:17" x14ac:dyDescent="0.3">
      <c r="A48" s="69"/>
      <c r="B48" s="272"/>
      <c r="C48" s="273"/>
      <c r="D48" s="273"/>
      <c r="E48" s="273"/>
      <c r="F48" s="273"/>
      <c r="G48" s="273"/>
      <c r="H48" s="273"/>
      <c r="I48" s="273"/>
      <c r="J48" s="273"/>
      <c r="K48" s="273"/>
      <c r="L48" s="273"/>
      <c r="M48" s="273"/>
      <c r="N48" s="273"/>
      <c r="O48" s="273"/>
      <c r="P48" s="273"/>
      <c r="Q48" s="274"/>
    </row>
    <row r="49" spans="1:17" x14ac:dyDescent="0.3">
      <c r="A49" s="69"/>
      <c r="B49" s="272"/>
      <c r="C49" s="273"/>
      <c r="D49" s="273"/>
      <c r="E49" s="273"/>
      <c r="F49" s="273"/>
      <c r="G49" s="273"/>
      <c r="H49" s="273"/>
      <c r="I49" s="273"/>
      <c r="J49" s="273"/>
      <c r="K49" s="273"/>
      <c r="L49" s="273"/>
      <c r="M49" s="273"/>
      <c r="N49" s="273"/>
      <c r="O49" s="273"/>
      <c r="P49" s="273"/>
      <c r="Q49" s="274"/>
    </row>
    <row r="50" spans="1:17" x14ac:dyDescent="0.3">
      <c r="A50" s="69"/>
      <c r="B50" s="272"/>
      <c r="C50" s="273"/>
      <c r="D50" s="273"/>
      <c r="E50" s="273"/>
      <c r="F50" s="273"/>
      <c r="G50" s="273"/>
      <c r="H50" s="273"/>
      <c r="I50" s="273"/>
      <c r="J50" s="273"/>
      <c r="K50" s="273"/>
      <c r="L50" s="273"/>
      <c r="M50" s="273"/>
      <c r="N50" s="273"/>
      <c r="O50" s="273"/>
      <c r="P50" s="273"/>
      <c r="Q50" s="274"/>
    </row>
    <row r="51" spans="1:17" x14ac:dyDescent="0.3">
      <c r="A51" s="69"/>
      <c r="B51" s="272"/>
      <c r="C51" s="273"/>
      <c r="D51" s="273"/>
      <c r="E51" s="273"/>
      <c r="F51" s="273"/>
      <c r="G51" s="273"/>
      <c r="H51" s="273"/>
      <c r="I51" s="273"/>
      <c r="J51" s="273"/>
      <c r="K51" s="273"/>
      <c r="L51" s="273"/>
      <c r="M51" s="273"/>
      <c r="N51" s="273"/>
      <c r="O51" s="273"/>
      <c r="P51" s="273"/>
      <c r="Q51" s="274"/>
    </row>
    <row r="52" spans="1:17" x14ac:dyDescent="0.3">
      <c r="A52" s="69"/>
      <c r="B52" s="272"/>
      <c r="C52" s="273"/>
      <c r="D52" s="273"/>
      <c r="E52" s="273"/>
      <c r="F52" s="273"/>
      <c r="G52" s="273"/>
      <c r="H52" s="273"/>
      <c r="I52" s="273"/>
      <c r="J52" s="273"/>
      <c r="K52" s="273"/>
      <c r="L52" s="273"/>
      <c r="M52" s="273"/>
      <c r="N52" s="273"/>
      <c r="O52" s="273"/>
      <c r="P52" s="273"/>
      <c r="Q52" s="274"/>
    </row>
    <row r="53" spans="1:17" x14ac:dyDescent="0.3">
      <c r="A53" s="69"/>
      <c r="B53" s="272"/>
      <c r="C53" s="273"/>
      <c r="D53" s="273"/>
      <c r="E53" s="273"/>
      <c r="F53" s="273"/>
      <c r="G53" s="273"/>
      <c r="H53" s="273"/>
      <c r="I53" s="273"/>
      <c r="J53" s="273"/>
      <c r="K53" s="273"/>
      <c r="L53" s="273"/>
      <c r="M53" s="273"/>
      <c r="N53" s="273"/>
      <c r="O53" s="273"/>
      <c r="P53" s="273"/>
      <c r="Q53" s="274"/>
    </row>
    <row r="54" spans="1:17" x14ac:dyDescent="0.3">
      <c r="A54" s="69"/>
      <c r="B54" s="272"/>
      <c r="C54" s="273"/>
      <c r="D54" s="273"/>
      <c r="E54" s="273"/>
      <c r="F54" s="273"/>
      <c r="G54" s="273"/>
      <c r="H54" s="273"/>
      <c r="I54" s="273"/>
      <c r="J54" s="273"/>
      <c r="K54" s="273"/>
      <c r="L54" s="273"/>
      <c r="M54" s="273"/>
      <c r="N54" s="273"/>
      <c r="O54" s="273"/>
      <c r="P54" s="273"/>
      <c r="Q54" s="274"/>
    </row>
    <row r="55" spans="1:17" x14ac:dyDescent="0.3">
      <c r="A55" s="69"/>
      <c r="B55" s="272"/>
      <c r="C55" s="273"/>
      <c r="D55" s="273"/>
      <c r="E55" s="273"/>
      <c r="F55" s="273"/>
      <c r="G55" s="273"/>
      <c r="H55" s="273"/>
      <c r="I55" s="273"/>
      <c r="J55" s="273"/>
      <c r="K55" s="273"/>
      <c r="L55" s="273"/>
      <c r="M55" s="273"/>
      <c r="N55" s="273"/>
      <c r="O55" s="273"/>
      <c r="P55" s="273"/>
      <c r="Q55" s="274"/>
    </row>
    <row r="56" spans="1:17" x14ac:dyDescent="0.3">
      <c r="A56" s="69"/>
      <c r="B56" s="272"/>
      <c r="C56" s="273"/>
      <c r="D56" s="273"/>
      <c r="E56" s="273"/>
      <c r="F56" s="273"/>
      <c r="G56" s="273"/>
      <c r="H56" s="273"/>
      <c r="I56" s="273"/>
      <c r="J56" s="273"/>
      <c r="K56" s="273"/>
      <c r="L56" s="273"/>
      <c r="M56" s="273"/>
      <c r="N56" s="273"/>
      <c r="O56" s="273"/>
      <c r="P56" s="273"/>
      <c r="Q56" s="274"/>
    </row>
    <row r="57" spans="1:17" x14ac:dyDescent="0.3">
      <c r="A57" s="69"/>
      <c r="B57" s="272"/>
      <c r="C57" s="273"/>
      <c r="D57" s="273"/>
      <c r="E57" s="273"/>
      <c r="F57" s="273"/>
      <c r="G57" s="273"/>
      <c r="H57" s="273"/>
      <c r="I57" s="273"/>
      <c r="J57" s="273"/>
      <c r="K57" s="273"/>
      <c r="L57" s="273"/>
      <c r="M57" s="273"/>
      <c r="N57" s="273"/>
      <c r="O57" s="273"/>
      <c r="P57" s="273"/>
      <c r="Q57" s="274"/>
    </row>
    <row r="58" spans="1:17" x14ac:dyDescent="0.3">
      <c r="A58" s="69"/>
      <c r="B58" s="272"/>
      <c r="C58" s="273"/>
      <c r="D58" s="273"/>
      <c r="E58" s="273"/>
      <c r="F58" s="273"/>
      <c r="G58" s="273"/>
      <c r="H58" s="273"/>
      <c r="I58" s="273"/>
      <c r="J58" s="273"/>
      <c r="K58" s="273"/>
      <c r="L58" s="273"/>
      <c r="M58" s="273"/>
      <c r="N58" s="273"/>
      <c r="O58" s="273"/>
      <c r="P58" s="273"/>
      <c r="Q58" s="274"/>
    </row>
    <row r="59" spans="1:17" x14ac:dyDescent="0.3">
      <c r="A59" s="69"/>
      <c r="B59" s="272"/>
      <c r="C59" s="273"/>
      <c r="D59" s="273"/>
      <c r="E59" s="273"/>
      <c r="F59" s="273"/>
      <c r="G59" s="273"/>
      <c r="H59" s="273"/>
      <c r="I59" s="273"/>
      <c r="J59" s="273"/>
      <c r="K59" s="273"/>
      <c r="L59" s="273"/>
      <c r="M59" s="273"/>
      <c r="N59" s="273"/>
      <c r="O59" s="273"/>
      <c r="P59" s="273"/>
      <c r="Q59" s="274"/>
    </row>
    <row r="60" spans="1:17" x14ac:dyDescent="0.3">
      <c r="A60" s="69"/>
      <c r="B60" s="272"/>
      <c r="C60" s="273"/>
      <c r="D60" s="273"/>
      <c r="E60" s="273"/>
      <c r="F60" s="273"/>
      <c r="G60" s="273"/>
      <c r="H60" s="273"/>
      <c r="I60" s="273"/>
      <c r="J60" s="273"/>
      <c r="K60" s="273"/>
      <c r="L60" s="273"/>
      <c r="M60" s="273"/>
      <c r="N60" s="273"/>
      <c r="O60" s="273"/>
      <c r="P60" s="273"/>
      <c r="Q60" s="274"/>
    </row>
    <row r="61" spans="1:17" x14ac:dyDescent="0.3">
      <c r="A61" s="69"/>
      <c r="B61" s="272"/>
      <c r="C61" s="273"/>
      <c r="D61" s="273"/>
      <c r="E61" s="273"/>
      <c r="F61" s="273"/>
      <c r="G61" s="273"/>
      <c r="H61" s="273"/>
      <c r="I61" s="273"/>
      <c r="J61" s="273"/>
      <c r="K61" s="273"/>
      <c r="L61" s="273"/>
      <c r="M61" s="273"/>
      <c r="N61" s="273"/>
      <c r="O61" s="273"/>
      <c r="P61" s="273"/>
      <c r="Q61" s="274"/>
    </row>
    <row r="62" spans="1:17" ht="16.2" thickBot="1" x14ac:dyDescent="0.35">
      <c r="A62" s="69"/>
      <c r="B62" s="275"/>
      <c r="C62" s="276"/>
      <c r="D62" s="276"/>
      <c r="E62" s="276"/>
      <c r="F62" s="276"/>
      <c r="G62" s="276"/>
      <c r="H62" s="276"/>
      <c r="I62" s="276"/>
      <c r="J62" s="276"/>
      <c r="K62" s="276"/>
      <c r="L62" s="276"/>
      <c r="M62" s="276"/>
      <c r="N62" s="276"/>
      <c r="O62" s="276"/>
      <c r="P62" s="276"/>
      <c r="Q62" s="277"/>
    </row>
    <row r="63" spans="1:17" x14ac:dyDescent="0.3">
      <c r="A63" s="69"/>
      <c r="B63" s="234" t="s">
        <v>32</v>
      </c>
      <c r="C63" s="235"/>
      <c r="D63" s="235"/>
      <c r="E63" s="235"/>
      <c r="F63" s="235"/>
      <c r="G63" s="235"/>
      <c r="H63" s="235"/>
      <c r="I63" s="235"/>
      <c r="J63" s="235"/>
      <c r="K63" s="235"/>
      <c r="L63" s="235"/>
      <c r="M63" s="235"/>
      <c r="N63" s="235"/>
      <c r="O63" s="235"/>
      <c r="P63" s="235"/>
      <c r="Q63" s="236"/>
    </row>
    <row r="64" spans="1:17" x14ac:dyDescent="0.3">
      <c r="A64" s="69"/>
      <c r="B64" s="237"/>
      <c r="C64" s="238"/>
      <c r="D64" s="238"/>
      <c r="E64" s="238"/>
      <c r="F64" s="238"/>
      <c r="G64" s="238"/>
      <c r="H64" s="238"/>
      <c r="I64" s="238"/>
      <c r="J64" s="238"/>
      <c r="K64" s="238"/>
      <c r="L64" s="238"/>
      <c r="M64" s="238"/>
      <c r="N64" s="238"/>
      <c r="O64" s="238"/>
      <c r="P64" s="238"/>
      <c r="Q64" s="239"/>
    </row>
    <row r="65" spans="1:17" ht="25.8" x14ac:dyDescent="0.3">
      <c r="A65" s="69"/>
      <c r="B65" s="85"/>
      <c r="C65" s="86"/>
      <c r="D65" s="243"/>
      <c r="E65" s="243"/>
      <c r="F65" s="243"/>
      <c r="G65" s="243"/>
      <c r="H65" s="243"/>
      <c r="I65" s="243"/>
      <c r="J65" s="243"/>
      <c r="K65" s="243"/>
      <c r="L65" s="243"/>
      <c r="M65" s="243"/>
      <c r="N65" s="243"/>
      <c r="O65" s="243"/>
      <c r="P65" s="243"/>
      <c r="Q65" s="244"/>
    </row>
    <row r="66" spans="1:17" x14ac:dyDescent="0.3">
      <c r="A66" s="69"/>
      <c r="B66" s="228" t="s">
        <v>55</v>
      </c>
      <c r="C66" s="229"/>
      <c r="D66" s="229"/>
      <c r="E66" s="229"/>
      <c r="F66" s="229"/>
      <c r="G66" s="229"/>
      <c r="H66" s="229"/>
      <c r="I66" s="229"/>
      <c r="J66" s="229"/>
      <c r="K66" s="229"/>
      <c r="L66" s="229"/>
      <c r="M66" s="229"/>
      <c r="N66" s="229"/>
      <c r="O66" s="229"/>
      <c r="P66" s="229"/>
      <c r="Q66" s="230"/>
    </row>
    <row r="67" spans="1:17" x14ac:dyDescent="0.3">
      <c r="A67" s="69"/>
      <c r="B67" s="228"/>
      <c r="C67" s="229"/>
      <c r="D67" s="229"/>
      <c r="E67" s="229"/>
      <c r="F67" s="229"/>
      <c r="G67" s="229"/>
      <c r="H67" s="229"/>
      <c r="I67" s="229"/>
      <c r="J67" s="229"/>
      <c r="K67" s="229"/>
      <c r="L67" s="229"/>
      <c r="M67" s="229"/>
      <c r="N67" s="229"/>
      <c r="O67" s="229"/>
      <c r="P67" s="229"/>
      <c r="Q67" s="230"/>
    </row>
    <row r="68" spans="1:17" x14ac:dyDescent="0.3">
      <c r="A68" s="69"/>
      <c r="B68" s="228"/>
      <c r="C68" s="229"/>
      <c r="D68" s="229"/>
      <c r="E68" s="229"/>
      <c r="F68" s="229"/>
      <c r="G68" s="229"/>
      <c r="H68" s="229"/>
      <c r="I68" s="229"/>
      <c r="J68" s="229"/>
      <c r="K68" s="229"/>
      <c r="L68" s="229"/>
      <c r="M68" s="229"/>
      <c r="N68" s="229"/>
      <c r="O68" s="229"/>
      <c r="P68" s="229"/>
      <c r="Q68" s="230"/>
    </row>
    <row r="69" spans="1:17" x14ac:dyDescent="0.3">
      <c r="A69" s="69"/>
      <c r="B69" s="228"/>
      <c r="C69" s="229"/>
      <c r="D69" s="229"/>
      <c r="E69" s="229"/>
      <c r="F69" s="229"/>
      <c r="G69" s="229"/>
      <c r="H69" s="229"/>
      <c r="I69" s="229"/>
      <c r="J69" s="229"/>
      <c r="K69" s="229"/>
      <c r="L69" s="229"/>
      <c r="M69" s="229"/>
      <c r="N69" s="229"/>
      <c r="O69" s="229"/>
      <c r="P69" s="229"/>
      <c r="Q69" s="230"/>
    </row>
    <row r="70" spans="1:17" x14ac:dyDescent="0.3">
      <c r="A70" s="69"/>
      <c r="B70" s="228"/>
      <c r="C70" s="229"/>
      <c r="D70" s="229"/>
      <c r="E70" s="229"/>
      <c r="F70" s="229"/>
      <c r="G70" s="229"/>
      <c r="H70" s="229"/>
      <c r="I70" s="229"/>
      <c r="J70" s="229"/>
      <c r="K70" s="229"/>
      <c r="L70" s="229"/>
      <c r="M70" s="229"/>
      <c r="N70" s="229"/>
      <c r="O70" s="229"/>
      <c r="P70" s="229"/>
      <c r="Q70" s="230"/>
    </row>
    <row r="71" spans="1:17" x14ac:dyDescent="0.3">
      <c r="A71" s="69"/>
      <c r="B71" s="228"/>
      <c r="C71" s="229"/>
      <c r="D71" s="229"/>
      <c r="E71" s="229"/>
      <c r="F71" s="229"/>
      <c r="G71" s="229"/>
      <c r="H71" s="229"/>
      <c r="I71" s="229"/>
      <c r="J71" s="229"/>
      <c r="K71" s="229"/>
      <c r="L71" s="229"/>
      <c r="M71" s="229"/>
      <c r="N71" s="229"/>
      <c r="O71" s="229"/>
      <c r="P71" s="229"/>
      <c r="Q71" s="230"/>
    </row>
    <row r="72" spans="1:17" x14ac:dyDescent="0.3">
      <c r="A72" s="69"/>
      <c r="B72" s="228"/>
      <c r="C72" s="229"/>
      <c r="D72" s="229"/>
      <c r="E72" s="229"/>
      <c r="F72" s="229"/>
      <c r="G72" s="229"/>
      <c r="H72" s="229"/>
      <c r="I72" s="229"/>
      <c r="J72" s="229"/>
      <c r="K72" s="229"/>
      <c r="L72" s="229"/>
      <c r="M72" s="229"/>
      <c r="N72" s="229"/>
      <c r="O72" s="229"/>
      <c r="P72" s="229"/>
      <c r="Q72" s="230"/>
    </row>
    <row r="73" spans="1:17" x14ac:dyDescent="0.3">
      <c r="A73" s="69"/>
      <c r="B73" s="228"/>
      <c r="C73" s="229"/>
      <c r="D73" s="229"/>
      <c r="E73" s="229"/>
      <c r="F73" s="229"/>
      <c r="G73" s="229"/>
      <c r="H73" s="229"/>
      <c r="I73" s="229"/>
      <c r="J73" s="229"/>
      <c r="K73" s="229"/>
      <c r="L73" s="229"/>
      <c r="M73" s="229"/>
      <c r="N73" s="229"/>
      <c r="O73" s="229"/>
      <c r="P73" s="229"/>
      <c r="Q73" s="230"/>
    </row>
    <row r="74" spans="1:17" ht="16.2" thickBot="1" x14ac:dyDescent="0.35">
      <c r="A74" s="69"/>
      <c r="B74" s="231"/>
      <c r="C74" s="232"/>
      <c r="D74" s="232"/>
      <c r="E74" s="232"/>
      <c r="F74" s="232"/>
      <c r="G74" s="232"/>
      <c r="H74" s="232"/>
      <c r="I74" s="232"/>
      <c r="J74" s="232"/>
      <c r="K74" s="232"/>
      <c r="L74" s="232"/>
      <c r="M74" s="232"/>
      <c r="N74" s="232"/>
      <c r="O74" s="232"/>
      <c r="P74" s="232"/>
      <c r="Q74" s="233"/>
    </row>
    <row r="75" spans="1:17" x14ac:dyDescent="0.3">
      <c r="A75" s="69"/>
      <c r="B75" s="234" t="s">
        <v>33</v>
      </c>
      <c r="C75" s="235"/>
      <c r="D75" s="235"/>
      <c r="E75" s="235"/>
      <c r="F75" s="235"/>
      <c r="G75" s="235"/>
      <c r="H75" s="235"/>
      <c r="I75" s="235"/>
      <c r="J75" s="235"/>
      <c r="K75" s="235"/>
      <c r="L75" s="235"/>
      <c r="M75" s="235"/>
      <c r="N75" s="235"/>
      <c r="O75" s="235"/>
      <c r="P75" s="235"/>
      <c r="Q75" s="236"/>
    </row>
    <row r="76" spans="1:17" x14ac:dyDescent="0.3">
      <c r="A76" s="69"/>
      <c r="B76" s="237"/>
      <c r="C76" s="238"/>
      <c r="D76" s="238"/>
      <c r="E76" s="238"/>
      <c r="F76" s="238"/>
      <c r="G76" s="238"/>
      <c r="H76" s="238"/>
      <c r="I76" s="238"/>
      <c r="J76" s="238"/>
      <c r="K76" s="238"/>
      <c r="L76" s="238"/>
      <c r="M76" s="238"/>
      <c r="N76" s="238"/>
      <c r="O76" s="238"/>
      <c r="P76" s="238"/>
      <c r="Q76" s="239"/>
    </row>
    <row r="77" spans="1:17" ht="25.8" x14ac:dyDescent="0.3">
      <c r="A77" s="69"/>
      <c r="B77" s="85"/>
      <c r="C77" s="174" t="s">
        <v>34</v>
      </c>
      <c r="D77" s="174"/>
      <c r="E77" s="174"/>
      <c r="F77" s="174"/>
      <c r="G77" s="174"/>
      <c r="H77" s="174"/>
      <c r="I77" s="174"/>
      <c r="J77" s="174"/>
      <c r="K77" s="174"/>
      <c r="L77" s="174"/>
      <c r="M77" s="174"/>
      <c r="N77" s="174"/>
      <c r="O77" s="174"/>
      <c r="P77" s="174"/>
      <c r="Q77" s="87"/>
    </row>
    <row r="78" spans="1:17" x14ac:dyDescent="0.3">
      <c r="A78" s="69"/>
      <c r="B78" s="88"/>
      <c r="C78" s="89"/>
      <c r="D78" s="90" t="s">
        <v>35</v>
      </c>
      <c r="E78" s="74"/>
      <c r="F78" s="74" t="s">
        <v>36</v>
      </c>
      <c r="G78" s="74"/>
      <c r="H78" s="69"/>
      <c r="I78" s="91"/>
      <c r="J78" s="74" t="s">
        <v>37</v>
      </c>
      <c r="K78" s="91"/>
      <c r="L78" s="91"/>
      <c r="M78" s="91"/>
      <c r="N78" s="91"/>
      <c r="O78" s="91"/>
      <c r="P78" s="91"/>
      <c r="Q78" s="92"/>
    </row>
    <row r="79" spans="1:17" x14ac:dyDescent="0.3">
      <c r="A79" s="69"/>
      <c r="B79" s="88"/>
      <c r="C79" s="69"/>
      <c r="D79" s="91" t="s">
        <v>54</v>
      </c>
      <c r="E79" s="91"/>
      <c r="F79" s="91" t="s">
        <v>39</v>
      </c>
      <c r="G79" s="91"/>
      <c r="H79" s="69"/>
      <c r="I79" s="91"/>
      <c r="J79" s="93">
        <f>SUM('1.6.4.3 Timing Syst. Production'!G9)</f>
        <v>41600</v>
      </c>
      <c r="K79" s="91"/>
      <c r="L79" s="107"/>
      <c r="M79" s="91"/>
      <c r="N79" s="91"/>
      <c r="O79" s="91"/>
      <c r="P79" s="91"/>
      <c r="Q79" s="92"/>
    </row>
    <row r="80" spans="1:17" x14ac:dyDescent="0.3">
      <c r="A80" s="69"/>
      <c r="B80" s="88"/>
      <c r="C80" s="91"/>
      <c r="D80" s="91"/>
      <c r="E80" s="91"/>
      <c r="F80" s="91"/>
      <c r="G80" s="91"/>
      <c r="H80" s="69"/>
      <c r="I80" s="91"/>
      <c r="J80" s="93"/>
      <c r="K80" s="91"/>
      <c r="L80" s="91"/>
      <c r="M80" s="91"/>
      <c r="N80" s="91"/>
      <c r="O80" s="91"/>
      <c r="P80" s="91"/>
      <c r="Q80" s="92"/>
    </row>
    <row r="81" spans="1:17" x14ac:dyDescent="0.3">
      <c r="A81" s="69"/>
      <c r="B81" s="88"/>
      <c r="C81" s="91"/>
      <c r="D81" s="91"/>
      <c r="E81" s="91"/>
      <c r="F81" s="91"/>
      <c r="G81" s="91"/>
      <c r="H81" s="69"/>
      <c r="I81" s="91"/>
      <c r="J81" s="93"/>
      <c r="K81" s="91"/>
      <c r="L81" s="91"/>
      <c r="M81" s="91"/>
      <c r="N81" s="91"/>
      <c r="O81" s="91"/>
      <c r="P81" s="91"/>
      <c r="Q81" s="92"/>
    </row>
    <row r="82" spans="1:17" x14ac:dyDescent="0.3">
      <c r="A82" s="69"/>
      <c r="B82" s="88"/>
      <c r="C82" s="91"/>
      <c r="D82" s="91"/>
      <c r="E82" s="91"/>
      <c r="F82" s="91"/>
      <c r="G82" s="91"/>
      <c r="H82" s="91"/>
      <c r="I82" s="91"/>
      <c r="J82" s="91"/>
      <c r="K82" s="91"/>
      <c r="L82" s="91"/>
      <c r="M82" s="91"/>
      <c r="N82" s="91"/>
      <c r="O82" s="91"/>
      <c r="P82" s="91"/>
      <c r="Q82" s="92"/>
    </row>
    <row r="83" spans="1:17" x14ac:dyDescent="0.3">
      <c r="A83" s="69"/>
      <c r="B83" s="88"/>
      <c r="C83" s="91"/>
      <c r="D83" s="91"/>
      <c r="E83" s="91"/>
      <c r="F83" s="91"/>
      <c r="G83" s="91"/>
      <c r="H83" s="91"/>
      <c r="I83" s="91"/>
      <c r="J83" s="91"/>
      <c r="K83" s="91"/>
      <c r="L83" s="91"/>
      <c r="M83" s="91"/>
      <c r="N83" s="91"/>
      <c r="O83" s="91"/>
      <c r="P83" s="91"/>
      <c r="Q83" s="92"/>
    </row>
    <row r="84" spans="1:17" x14ac:dyDescent="0.3">
      <c r="A84" s="69"/>
      <c r="B84" s="88"/>
      <c r="C84" s="91"/>
      <c r="D84" s="91"/>
      <c r="E84" s="91"/>
      <c r="F84" s="91"/>
      <c r="G84" s="91"/>
      <c r="H84" s="91"/>
      <c r="I84" s="91"/>
      <c r="J84" s="91"/>
      <c r="K84" s="91"/>
      <c r="L84" s="91"/>
      <c r="M84" s="91"/>
      <c r="N84" s="91"/>
      <c r="O84" s="91"/>
      <c r="P84" s="91"/>
      <c r="Q84" s="92"/>
    </row>
    <row r="85" spans="1:17" ht="16.2" thickBot="1" x14ac:dyDescent="0.35">
      <c r="A85" s="69"/>
      <c r="B85" s="94"/>
      <c r="C85" s="95"/>
      <c r="D85" s="95"/>
      <c r="E85" s="95"/>
      <c r="F85" s="95"/>
      <c r="G85" s="95"/>
      <c r="H85" s="95"/>
      <c r="I85" s="95"/>
      <c r="J85" s="95"/>
      <c r="K85" s="95"/>
      <c r="L85" s="95"/>
      <c r="M85" s="95"/>
      <c r="N85" s="95"/>
      <c r="O85" s="95"/>
      <c r="P85" s="95"/>
      <c r="Q85" s="96"/>
    </row>
    <row r="86" spans="1:17" x14ac:dyDescent="0.3">
      <c r="A86" s="69"/>
      <c r="B86" s="234" t="s">
        <v>40</v>
      </c>
      <c r="C86" s="235"/>
      <c r="D86" s="235"/>
      <c r="E86" s="235"/>
      <c r="F86" s="235"/>
      <c r="G86" s="235"/>
      <c r="H86" s="235"/>
      <c r="I86" s="235"/>
      <c r="J86" s="235"/>
      <c r="K86" s="235"/>
      <c r="L86" s="235"/>
      <c r="M86" s="235"/>
      <c r="N86" s="235"/>
      <c r="O86" s="235"/>
      <c r="P86" s="235"/>
      <c r="Q86" s="236"/>
    </row>
    <row r="87" spans="1:17" x14ac:dyDescent="0.3">
      <c r="A87" s="69"/>
      <c r="B87" s="237"/>
      <c r="C87" s="238"/>
      <c r="D87" s="238"/>
      <c r="E87" s="238"/>
      <c r="F87" s="238"/>
      <c r="G87" s="238"/>
      <c r="H87" s="238"/>
      <c r="I87" s="238"/>
      <c r="J87" s="238"/>
      <c r="K87" s="238"/>
      <c r="L87" s="238"/>
      <c r="M87" s="238"/>
      <c r="N87" s="238"/>
      <c r="O87" s="238"/>
      <c r="P87" s="238"/>
      <c r="Q87" s="239"/>
    </row>
    <row r="88" spans="1:17" ht="16.2" thickBot="1" x14ac:dyDescent="0.35">
      <c r="A88" s="69"/>
      <c r="B88" s="98" t="s">
        <v>41</v>
      </c>
      <c r="C88" s="99"/>
      <c r="D88" s="99"/>
      <c r="E88" s="97"/>
      <c r="F88" s="97"/>
      <c r="G88" s="97"/>
      <c r="H88" s="97"/>
      <c r="I88" s="97"/>
      <c r="J88" s="97"/>
      <c r="K88" s="97"/>
      <c r="L88" s="97"/>
      <c r="M88" s="97"/>
      <c r="N88" s="97"/>
      <c r="O88" s="97"/>
      <c r="P88" s="97"/>
      <c r="Q88" s="100"/>
    </row>
    <row r="89" spans="1:17" x14ac:dyDescent="0.3">
      <c r="A89" s="69"/>
      <c r="B89" s="222" t="s">
        <v>56</v>
      </c>
      <c r="C89" s="223"/>
      <c r="D89" s="223"/>
      <c r="E89" s="223"/>
      <c r="F89" s="223"/>
      <c r="G89" s="223"/>
      <c r="H89" s="223"/>
      <c r="I89" s="223"/>
      <c r="J89" s="223"/>
      <c r="K89" s="223"/>
      <c r="L89" s="223"/>
      <c r="M89" s="223"/>
      <c r="N89" s="223"/>
      <c r="O89" s="223"/>
      <c r="P89" s="223"/>
      <c r="Q89" s="224"/>
    </row>
    <row r="90" spans="1:17" x14ac:dyDescent="0.3">
      <c r="A90" s="69"/>
      <c r="B90" s="240" t="s">
        <v>57</v>
      </c>
      <c r="C90" s="241"/>
      <c r="D90" s="241"/>
      <c r="E90" s="241"/>
      <c r="F90" s="241"/>
      <c r="G90" s="241"/>
      <c r="H90" s="241"/>
      <c r="I90" s="241"/>
      <c r="J90" s="241"/>
      <c r="K90" s="241"/>
      <c r="L90" s="241"/>
      <c r="M90" s="241"/>
      <c r="N90" s="241"/>
      <c r="O90" s="241"/>
      <c r="P90" s="241"/>
      <c r="Q90" s="242"/>
    </row>
    <row r="91" spans="1:17" x14ac:dyDescent="0.3">
      <c r="A91" s="69"/>
      <c r="B91" s="102" t="s">
        <v>58</v>
      </c>
      <c r="C91" s="101"/>
      <c r="D91" s="101"/>
      <c r="E91" s="101"/>
      <c r="F91" s="101"/>
      <c r="G91" s="101"/>
      <c r="H91" s="101"/>
      <c r="I91" s="101"/>
      <c r="J91" s="101"/>
      <c r="K91" s="101"/>
      <c r="L91" s="101"/>
      <c r="M91" s="101"/>
      <c r="N91" s="101"/>
      <c r="O91" s="101"/>
      <c r="P91" s="101"/>
      <c r="Q91" s="103"/>
    </row>
    <row r="92" spans="1:17" x14ac:dyDescent="0.3">
      <c r="A92" s="69"/>
      <c r="B92" s="102"/>
      <c r="C92" s="101"/>
      <c r="D92" s="101"/>
      <c r="E92" s="101"/>
      <c r="F92" s="101"/>
      <c r="G92" s="101"/>
      <c r="H92" s="101"/>
      <c r="I92" s="101"/>
      <c r="J92" s="101"/>
      <c r="K92" s="101"/>
      <c r="L92" s="101"/>
      <c r="M92" s="101"/>
      <c r="N92" s="101"/>
      <c r="O92" s="101"/>
      <c r="P92" s="101"/>
      <c r="Q92" s="103"/>
    </row>
    <row r="93" spans="1:17" x14ac:dyDescent="0.3">
      <c r="A93" s="69"/>
      <c r="B93" s="102"/>
      <c r="C93" s="101"/>
      <c r="D93" s="101"/>
      <c r="E93" s="101"/>
      <c r="F93" s="101"/>
      <c r="G93" s="101"/>
      <c r="H93" s="101"/>
      <c r="I93" s="101"/>
      <c r="J93" s="101"/>
      <c r="K93" s="101"/>
      <c r="L93" s="101"/>
      <c r="M93" s="101"/>
      <c r="N93" s="101"/>
      <c r="O93" s="101"/>
      <c r="P93" s="101"/>
      <c r="Q93" s="103"/>
    </row>
    <row r="94" spans="1:17" ht="16.2" thickBot="1" x14ac:dyDescent="0.35">
      <c r="A94" s="69"/>
      <c r="B94" s="98" t="s">
        <v>42</v>
      </c>
      <c r="C94" s="99"/>
      <c r="D94" s="99"/>
      <c r="E94" s="97"/>
      <c r="F94" s="97"/>
      <c r="G94" s="97"/>
      <c r="H94" s="97"/>
      <c r="I94" s="97"/>
      <c r="J94" s="97"/>
      <c r="K94" s="97"/>
      <c r="L94" s="97"/>
      <c r="M94" s="97"/>
      <c r="N94" s="97"/>
      <c r="O94" s="97"/>
      <c r="P94" s="97"/>
      <c r="Q94" s="100"/>
    </row>
    <row r="95" spans="1:17" x14ac:dyDescent="0.3">
      <c r="A95" s="69"/>
      <c r="B95" s="222"/>
      <c r="C95" s="223"/>
      <c r="D95" s="223"/>
      <c r="E95" s="223"/>
      <c r="F95" s="223"/>
      <c r="G95" s="223"/>
      <c r="H95" s="223"/>
      <c r="I95" s="223"/>
      <c r="J95" s="223"/>
      <c r="K95" s="223"/>
      <c r="L95" s="223"/>
      <c r="M95" s="223"/>
      <c r="N95" s="223"/>
      <c r="O95" s="223"/>
      <c r="P95" s="223"/>
      <c r="Q95" s="224"/>
    </row>
    <row r="96" spans="1:17" x14ac:dyDescent="0.3">
      <c r="A96" s="69"/>
      <c r="B96" s="222"/>
      <c r="C96" s="223"/>
      <c r="D96" s="223"/>
      <c r="E96" s="223"/>
      <c r="F96" s="223"/>
      <c r="G96" s="223"/>
      <c r="H96" s="223"/>
      <c r="I96" s="223"/>
      <c r="J96" s="223"/>
      <c r="K96" s="223"/>
      <c r="L96" s="223"/>
      <c r="M96" s="223"/>
      <c r="N96" s="223"/>
      <c r="O96" s="223"/>
      <c r="P96" s="223"/>
      <c r="Q96" s="224"/>
    </row>
    <row r="97" spans="1:17" x14ac:dyDescent="0.3">
      <c r="A97" s="69"/>
      <c r="B97" s="222"/>
      <c r="C97" s="223"/>
      <c r="D97" s="223"/>
      <c r="E97" s="223"/>
      <c r="F97" s="223"/>
      <c r="G97" s="223"/>
      <c r="H97" s="223"/>
      <c r="I97" s="223"/>
      <c r="J97" s="223"/>
      <c r="K97" s="223"/>
      <c r="L97" s="223"/>
      <c r="M97" s="223"/>
      <c r="N97" s="223"/>
      <c r="O97" s="223"/>
      <c r="P97" s="223"/>
      <c r="Q97" s="224"/>
    </row>
    <row r="98" spans="1:17" x14ac:dyDescent="0.3">
      <c r="A98" s="69"/>
      <c r="B98" s="222"/>
      <c r="C98" s="223"/>
      <c r="D98" s="223"/>
      <c r="E98" s="223"/>
      <c r="F98" s="223"/>
      <c r="G98" s="223"/>
      <c r="H98" s="223"/>
      <c r="I98" s="223"/>
      <c r="J98" s="223"/>
      <c r="K98" s="223"/>
      <c r="L98" s="223"/>
      <c r="M98" s="223"/>
      <c r="N98" s="223"/>
      <c r="O98" s="223"/>
      <c r="P98" s="223"/>
      <c r="Q98" s="224"/>
    </row>
    <row r="99" spans="1:17" x14ac:dyDescent="0.3">
      <c r="A99" s="69"/>
      <c r="B99" s="222"/>
      <c r="C99" s="223"/>
      <c r="D99" s="223"/>
      <c r="E99" s="223"/>
      <c r="F99" s="223"/>
      <c r="G99" s="223"/>
      <c r="H99" s="223"/>
      <c r="I99" s="223"/>
      <c r="J99" s="223"/>
      <c r="K99" s="223"/>
      <c r="L99" s="223"/>
      <c r="M99" s="223"/>
      <c r="N99" s="223"/>
      <c r="O99" s="223"/>
      <c r="P99" s="223"/>
      <c r="Q99" s="224"/>
    </row>
    <row r="100" spans="1:17" ht="16.2" thickBot="1" x14ac:dyDescent="0.35">
      <c r="A100" s="69"/>
      <c r="B100" s="225"/>
      <c r="C100" s="226"/>
      <c r="D100" s="226"/>
      <c r="E100" s="226"/>
      <c r="F100" s="226"/>
      <c r="G100" s="226"/>
      <c r="H100" s="226"/>
      <c r="I100" s="226"/>
      <c r="J100" s="226"/>
      <c r="K100" s="226"/>
      <c r="L100" s="226"/>
      <c r="M100" s="226"/>
      <c r="N100" s="226"/>
      <c r="O100" s="226"/>
      <c r="P100" s="226"/>
      <c r="Q100" s="227"/>
    </row>
  </sheetData>
  <mergeCells count="33">
    <mergeCell ref="B8:F8"/>
    <mergeCell ref="G8:M8"/>
    <mergeCell ref="N8:Q8"/>
    <mergeCell ref="F2:L2"/>
    <mergeCell ref="F3:L3"/>
    <mergeCell ref="F4:L4"/>
    <mergeCell ref="F5:L5"/>
    <mergeCell ref="F6:L6"/>
    <mergeCell ref="F7:L7"/>
    <mergeCell ref="M2:M3"/>
    <mergeCell ref="N2:Q3"/>
    <mergeCell ref="M4:M5"/>
    <mergeCell ref="N4:Q5"/>
    <mergeCell ref="N6:Q7"/>
    <mergeCell ref="D65:Q65"/>
    <mergeCell ref="B9:F10"/>
    <mergeCell ref="G9:M10"/>
    <mergeCell ref="N9:Q10"/>
    <mergeCell ref="B11:Q11"/>
    <mergeCell ref="B12:Q18"/>
    <mergeCell ref="B19:Q19"/>
    <mergeCell ref="B32:Q32"/>
    <mergeCell ref="B33:Q44"/>
    <mergeCell ref="B45:Q46"/>
    <mergeCell ref="B47:Q62"/>
    <mergeCell ref="B63:Q64"/>
    <mergeCell ref="B95:Q100"/>
    <mergeCell ref="B66:Q74"/>
    <mergeCell ref="B75:Q76"/>
    <mergeCell ref="C77:P77"/>
    <mergeCell ref="B86:Q87"/>
    <mergeCell ref="B89:Q89"/>
    <mergeCell ref="B90:Q90"/>
  </mergeCells>
  <hyperlinks>
    <hyperlink ref="C77" location="'1.6.4.3 Timing Syst. Production'!A1" display="Follow links for detailed summary" xr:uid="{00000000-0004-0000-0300-000000000000}"/>
    <hyperlink ref="D77" location="'1.6.4.3 Timing Syst. Production'!A1" display="'1.6.4.3 Timing Syst. Production'!A1" xr:uid="{00000000-0004-0000-0300-000001000000}"/>
    <hyperlink ref="E77" location="'1.6.4.3 Timing Syst. Production'!A1" display="'1.6.4.3 Timing Syst. Production'!A1" xr:uid="{00000000-0004-0000-0300-000002000000}"/>
    <hyperlink ref="F77" location="'1.6.4.3 Timing Syst. Production'!A1" display="'1.6.4.3 Timing Syst. Production'!A1" xr:uid="{00000000-0004-0000-0300-000003000000}"/>
    <hyperlink ref="G77" location="'1.6.4.3 Timing Syst. Production'!A1" display="'1.6.4.3 Timing Syst. Production'!A1" xr:uid="{00000000-0004-0000-0300-000004000000}"/>
    <hyperlink ref="H77" location="'1.6.4.3 Timing Syst. Production'!A1" display="'1.6.4.3 Timing Syst. Production'!A1" xr:uid="{00000000-0004-0000-0300-000005000000}"/>
    <hyperlink ref="I77" location="'1.6.4.3 Timing Syst. Production'!A1" display="'1.6.4.3 Timing Syst. Production'!A1" xr:uid="{00000000-0004-0000-0300-000006000000}"/>
    <hyperlink ref="J77" location="'1.6.4.3 Timing Syst. Production'!A1" display="'1.6.4.3 Timing Syst. Production'!A1" xr:uid="{00000000-0004-0000-0300-000007000000}"/>
    <hyperlink ref="K77" location="'1.6.4.3 Timing Syst. Production'!A1" display="'1.6.4.3 Timing Syst. Production'!A1" xr:uid="{00000000-0004-0000-0300-000008000000}"/>
    <hyperlink ref="L77" location="'1.6.4.3 Timing Syst. Production'!A1" display="'1.6.4.3 Timing Syst. Production'!A1" xr:uid="{00000000-0004-0000-0300-000009000000}"/>
    <hyperlink ref="M77" location="'1.6.4.3 Timing Syst. Production'!A1" display="'1.6.4.3 Timing Syst. Production'!A1" xr:uid="{00000000-0004-0000-0300-00000A000000}"/>
    <hyperlink ref="N77" location="'1.6.4.3 Timing Syst. Production'!A1" display="'1.6.4.3 Timing Syst. Production'!A1" xr:uid="{00000000-0004-0000-0300-00000B000000}"/>
    <hyperlink ref="O77" location="'1.6.4.3 Timing Syst. Production'!A1" display="'1.6.4.3 Timing Syst. Production'!A1" xr:uid="{00000000-0004-0000-0300-00000C000000}"/>
    <hyperlink ref="P77" location="'1.6.4.3 Timing Syst. Production'!A1" display="'1.6.4.3 Timing Syst. Production'!A1" xr:uid="{00000000-0004-0000-0300-00000D000000}"/>
  </hyperlinks>
  <pageMargins left="0.75" right="0.75" top="1" bottom="1" header="0.5" footer="0.5"/>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M41"/>
  <sheetViews>
    <sheetView workbookViewId="0">
      <selection activeCell="J16" sqref="J16"/>
    </sheetView>
  </sheetViews>
  <sheetFormatPr defaultColWidth="11.19921875" defaultRowHeight="15.6" x14ac:dyDescent="0.3"/>
  <cols>
    <col min="3" max="3" width="39.19921875" customWidth="1"/>
    <col min="4" max="4" width="16.69921875" style="1" customWidth="1"/>
    <col min="5" max="5" width="15.296875" customWidth="1"/>
    <col min="8" max="8" width="12.796875" customWidth="1"/>
    <col min="12" max="12" width="23" customWidth="1"/>
  </cols>
  <sheetData>
    <row r="1" spans="1:13" x14ac:dyDescent="0.3">
      <c r="A1" s="6" t="s">
        <v>90</v>
      </c>
      <c r="B1" s="6"/>
      <c r="C1" s="305" t="s">
        <v>68</v>
      </c>
      <c r="E1" s="6"/>
      <c r="F1" s="6"/>
      <c r="G1" s="7">
        <v>0</v>
      </c>
      <c r="H1" s="6"/>
      <c r="I1" s="6"/>
      <c r="J1" s="7"/>
      <c r="K1" s="1"/>
      <c r="L1" s="1"/>
      <c r="M1" s="1"/>
    </row>
    <row r="2" spans="1:13" ht="31.2" x14ac:dyDescent="0.3">
      <c r="A2" s="338" t="s">
        <v>100</v>
      </c>
      <c r="B2" s="338" t="s">
        <v>111</v>
      </c>
      <c r="C2" s="338" t="s">
        <v>0</v>
      </c>
      <c r="D2" s="338" t="s">
        <v>112</v>
      </c>
      <c r="E2" s="339" t="s">
        <v>113</v>
      </c>
      <c r="F2" s="339" t="s">
        <v>114</v>
      </c>
      <c r="G2" s="339" t="s">
        <v>1</v>
      </c>
      <c r="H2" s="339" t="s">
        <v>113</v>
      </c>
      <c r="I2" s="339" t="s">
        <v>114</v>
      </c>
      <c r="J2" s="339" t="s">
        <v>1</v>
      </c>
      <c r="K2" s="338" t="s">
        <v>115</v>
      </c>
      <c r="L2" s="338" t="s">
        <v>116</v>
      </c>
      <c r="M2" s="4"/>
    </row>
    <row r="3" spans="1:13" x14ac:dyDescent="0.3">
      <c r="A3" s="6"/>
      <c r="B3" s="6"/>
      <c r="C3" s="1"/>
      <c r="E3" s="6"/>
      <c r="F3" s="6" t="s">
        <v>2</v>
      </c>
      <c r="G3" s="6"/>
      <c r="H3" s="6"/>
      <c r="I3" s="6" t="s">
        <v>3</v>
      </c>
      <c r="J3" s="6"/>
      <c r="K3" s="1"/>
      <c r="L3" s="1"/>
      <c r="M3" s="1"/>
    </row>
    <row r="4" spans="1:13" ht="21" x14ac:dyDescent="0.3">
      <c r="A4" s="6"/>
      <c r="B4" s="6"/>
      <c r="C4" s="10"/>
      <c r="E4" s="6"/>
      <c r="F4" s="6"/>
      <c r="G4" s="6"/>
      <c r="H4" s="6"/>
      <c r="I4" s="6"/>
      <c r="J4" s="6"/>
      <c r="K4" s="1"/>
      <c r="L4" s="1"/>
      <c r="M4" s="1"/>
    </row>
    <row r="5" spans="1:13" x14ac:dyDescent="0.3">
      <c r="A5" s="6"/>
      <c r="B5" s="6"/>
      <c r="C5" s="1"/>
      <c r="E5" s="6"/>
      <c r="F5" s="6"/>
      <c r="G5" s="6"/>
      <c r="H5" s="6"/>
      <c r="I5" s="6"/>
      <c r="J5" s="6"/>
      <c r="K5" s="1"/>
      <c r="L5" s="1"/>
      <c r="M5" s="1"/>
    </row>
    <row r="6" spans="1:13" ht="31.2" x14ac:dyDescent="0.3">
      <c r="A6" s="6"/>
      <c r="B6" s="6"/>
      <c r="C6" s="1"/>
      <c r="E6" s="6"/>
      <c r="F6" s="305" t="s">
        <v>119</v>
      </c>
      <c r="G6" s="364">
        <f>0</f>
        <v>0</v>
      </c>
      <c r="H6" s="6"/>
      <c r="I6" s="6"/>
      <c r="J6" s="6"/>
      <c r="K6" s="1"/>
      <c r="L6" s="1"/>
      <c r="M6" s="1"/>
    </row>
    <row r="7" spans="1:13" x14ac:dyDescent="0.3">
      <c r="A7" s="6"/>
      <c r="B7" s="6"/>
      <c r="C7" s="1"/>
      <c r="E7" s="6"/>
      <c r="F7" s="6"/>
      <c r="G7" s="6"/>
      <c r="H7" s="6"/>
      <c r="I7" s="6"/>
      <c r="J7" s="6"/>
      <c r="K7" s="1"/>
      <c r="L7" s="1"/>
      <c r="M7" s="1"/>
    </row>
    <row r="8" spans="1:13" ht="16.2" thickBot="1" x14ac:dyDescent="0.35">
      <c r="A8" s="6"/>
      <c r="B8" s="6"/>
      <c r="C8" s="1"/>
      <c r="E8" s="6"/>
      <c r="F8" s="6"/>
      <c r="G8" s="7"/>
      <c r="H8" s="6"/>
      <c r="I8" s="6"/>
      <c r="J8" s="7"/>
      <c r="K8" s="1"/>
      <c r="L8" s="1"/>
      <c r="M8" s="1"/>
    </row>
    <row r="9" spans="1:13" ht="21" x14ac:dyDescent="0.3">
      <c r="A9" s="314" t="s">
        <v>99</v>
      </c>
      <c r="B9" s="335"/>
      <c r="C9" s="315" t="s">
        <v>76</v>
      </c>
      <c r="D9" s="316"/>
      <c r="E9" s="317"/>
      <c r="F9" s="317"/>
      <c r="G9" s="318"/>
      <c r="H9" s="6"/>
      <c r="I9" s="6"/>
      <c r="J9" s="7"/>
      <c r="K9" s="1"/>
      <c r="L9" s="1"/>
      <c r="M9" s="1"/>
    </row>
    <row r="10" spans="1:13" ht="16.2" thickBot="1" x14ac:dyDescent="0.35">
      <c r="A10" s="319" t="s">
        <v>100</v>
      </c>
      <c r="B10" s="336" t="s">
        <v>111</v>
      </c>
      <c r="C10" s="320" t="s">
        <v>0</v>
      </c>
      <c r="D10" s="320" t="s">
        <v>101</v>
      </c>
      <c r="E10" s="321" t="s">
        <v>102</v>
      </c>
      <c r="F10" s="321" t="s">
        <v>103</v>
      </c>
      <c r="G10" s="322" t="s">
        <v>104</v>
      </c>
      <c r="H10" s="6"/>
      <c r="I10" s="6"/>
      <c r="J10" s="7"/>
      <c r="K10" s="1"/>
      <c r="L10" s="1"/>
      <c r="M10" s="1"/>
    </row>
    <row r="11" spans="1:13" x14ac:dyDescent="0.3">
      <c r="A11" s="347" t="s">
        <v>90</v>
      </c>
      <c r="B11" s="348">
        <v>268300</v>
      </c>
      <c r="C11" s="349" t="s">
        <v>105</v>
      </c>
      <c r="D11" s="349" t="s">
        <v>106</v>
      </c>
      <c r="E11" s="350" t="s">
        <v>107</v>
      </c>
      <c r="F11" s="350">
        <v>0</v>
      </c>
      <c r="G11" s="351">
        <f>SUM(F11:F13)</f>
        <v>240</v>
      </c>
      <c r="H11" s="346" t="s">
        <v>117</v>
      </c>
      <c r="I11" s="6"/>
      <c r="J11" s="7"/>
      <c r="K11" s="1"/>
      <c r="L11" s="1"/>
      <c r="M11" s="1"/>
    </row>
    <row r="12" spans="1:13" x14ac:dyDescent="0.3">
      <c r="A12" s="352"/>
      <c r="B12" s="353"/>
      <c r="C12" s="354"/>
      <c r="D12" s="354"/>
      <c r="E12" s="355" t="s">
        <v>108</v>
      </c>
      <c r="F12" s="355">
        <v>0</v>
      </c>
      <c r="G12" s="356"/>
      <c r="H12" s="346"/>
      <c r="I12" s="6"/>
      <c r="J12" s="7"/>
      <c r="K12" s="1"/>
      <c r="L12" s="1"/>
      <c r="M12" s="1"/>
    </row>
    <row r="13" spans="1:13" ht="16.2" thickBot="1" x14ac:dyDescent="0.35">
      <c r="A13" s="357"/>
      <c r="B13" s="358"/>
      <c r="C13" s="359"/>
      <c r="D13" s="359"/>
      <c r="E13" s="360" t="s">
        <v>109</v>
      </c>
      <c r="F13" s="360">
        <f>3*70+30</f>
        <v>240</v>
      </c>
      <c r="G13" s="361"/>
      <c r="H13" s="346"/>
      <c r="I13" s="6"/>
      <c r="J13" s="7"/>
      <c r="K13" s="1"/>
      <c r="L13" s="1"/>
      <c r="M13" s="1"/>
    </row>
    <row r="14" spans="1:13" x14ac:dyDescent="0.3">
      <c r="A14" s="347" t="s">
        <v>90</v>
      </c>
      <c r="B14" s="348">
        <v>268400</v>
      </c>
      <c r="C14" s="349" t="s">
        <v>110</v>
      </c>
      <c r="D14" s="349" t="s">
        <v>106</v>
      </c>
      <c r="E14" s="350" t="s">
        <v>107</v>
      </c>
      <c r="F14" s="350">
        <v>80</v>
      </c>
      <c r="G14" s="351">
        <f>SUM(F14:F16)</f>
        <v>240</v>
      </c>
      <c r="H14" s="346" t="s">
        <v>117</v>
      </c>
      <c r="I14" s="6"/>
      <c r="J14" s="7"/>
      <c r="K14" s="1"/>
      <c r="L14" s="1"/>
      <c r="M14" s="1"/>
    </row>
    <row r="15" spans="1:13" x14ac:dyDescent="0.3">
      <c r="A15" s="352"/>
      <c r="B15" s="353"/>
      <c r="C15" s="354"/>
      <c r="D15" s="354"/>
      <c r="E15" s="355" t="s">
        <v>108</v>
      </c>
      <c r="F15" s="355">
        <v>0</v>
      </c>
      <c r="G15" s="356"/>
      <c r="H15" s="346"/>
      <c r="I15" s="6"/>
      <c r="J15" s="7"/>
      <c r="K15" s="1"/>
      <c r="L15" s="1"/>
      <c r="M15" s="1"/>
    </row>
    <row r="16" spans="1:13" ht="16.2" thickBot="1" x14ac:dyDescent="0.35">
      <c r="A16" s="357"/>
      <c r="B16" s="358"/>
      <c r="C16" s="359"/>
      <c r="D16" s="359"/>
      <c r="E16" s="360" t="s">
        <v>109</v>
      </c>
      <c r="F16" s="360">
        <f>80+80</f>
        <v>160</v>
      </c>
      <c r="G16" s="361"/>
      <c r="H16" s="346"/>
      <c r="I16" s="6"/>
      <c r="J16" s="7"/>
      <c r="K16" s="1"/>
      <c r="L16" s="1"/>
      <c r="M16" s="1"/>
    </row>
    <row r="17" spans="1:13" ht="16.2" thickBot="1" x14ac:dyDescent="0.35">
      <c r="A17" s="332"/>
      <c r="B17" s="337"/>
      <c r="C17" s="362" t="s">
        <v>118</v>
      </c>
      <c r="D17" s="333"/>
      <c r="E17" s="334"/>
      <c r="F17" s="363">
        <f>0</f>
        <v>0</v>
      </c>
      <c r="G17" s="363">
        <f>0</f>
        <v>0</v>
      </c>
      <c r="H17" s="6"/>
      <c r="I17" s="6"/>
      <c r="J17" s="6"/>
      <c r="K17" s="1"/>
      <c r="L17" s="1"/>
      <c r="M17" s="1"/>
    </row>
    <row r="18" spans="1:13" x14ac:dyDescent="0.3">
      <c r="A18" s="6"/>
      <c r="B18" s="6"/>
      <c r="C18" s="1"/>
      <c r="E18" s="6"/>
      <c r="F18" s="6"/>
      <c r="G18" s="6"/>
      <c r="H18" s="6"/>
      <c r="I18" s="6"/>
      <c r="J18" s="6"/>
      <c r="K18" s="1"/>
      <c r="L18" s="1"/>
      <c r="M18" s="1"/>
    </row>
    <row r="19" spans="1:13" x14ac:dyDescent="0.3">
      <c r="A19" s="6"/>
      <c r="B19" s="6"/>
      <c r="C19" s="1"/>
      <c r="E19" s="6"/>
      <c r="F19" s="6"/>
      <c r="G19" s="6"/>
      <c r="H19" s="6"/>
      <c r="I19" s="6"/>
      <c r="J19" s="6"/>
      <c r="K19" s="1"/>
      <c r="L19" s="1"/>
      <c r="M19" s="1"/>
    </row>
    <row r="20" spans="1:13" x14ac:dyDescent="0.3">
      <c r="A20" s="6"/>
      <c r="B20" s="6"/>
      <c r="C20" s="1"/>
      <c r="E20" s="6"/>
      <c r="F20" s="6"/>
      <c r="G20" s="7"/>
      <c r="H20" s="6"/>
      <c r="I20" s="6"/>
      <c r="J20" s="7"/>
      <c r="K20" s="1"/>
      <c r="L20" s="1"/>
      <c r="M20" s="1"/>
    </row>
    <row r="21" spans="1:13" x14ac:dyDescent="0.3">
      <c r="A21" s="6"/>
      <c r="B21" s="6"/>
      <c r="C21" s="1"/>
      <c r="E21" s="6"/>
      <c r="F21" s="6"/>
      <c r="G21" s="7"/>
      <c r="H21" s="6"/>
      <c r="I21" s="6"/>
      <c r="J21" s="7"/>
      <c r="K21" s="1"/>
      <c r="L21" s="1"/>
      <c r="M21" s="1"/>
    </row>
    <row r="22" spans="1:13" x14ac:dyDescent="0.3">
      <c r="A22" s="6"/>
      <c r="B22" s="6"/>
      <c r="C22" s="1"/>
      <c r="E22" s="6"/>
      <c r="F22" s="6"/>
      <c r="G22" s="7"/>
      <c r="H22" s="6"/>
      <c r="I22" s="6"/>
      <c r="J22" s="7"/>
      <c r="K22" s="1"/>
      <c r="L22" s="1"/>
      <c r="M22" s="1"/>
    </row>
    <row r="23" spans="1:13" x14ac:dyDescent="0.3">
      <c r="A23" s="6"/>
      <c r="B23" s="6"/>
      <c r="C23" s="1"/>
      <c r="D23" s="2"/>
      <c r="E23" s="8"/>
      <c r="F23" s="9"/>
      <c r="G23" s="8"/>
      <c r="H23" s="8"/>
      <c r="I23" s="9"/>
      <c r="J23" s="8"/>
      <c r="K23" s="2"/>
      <c r="L23" s="1"/>
      <c r="M23" s="1"/>
    </row>
    <row r="24" spans="1:13" x14ac:dyDescent="0.3">
      <c r="A24" s="6"/>
      <c r="B24" s="6"/>
      <c r="C24" s="1"/>
      <c r="E24" s="7"/>
      <c r="F24" s="6"/>
      <c r="G24" s="7"/>
      <c r="H24" s="7"/>
      <c r="I24" s="6"/>
      <c r="J24" s="7"/>
      <c r="K24" s="1"/>
      <c r="L24" s="1"/>
      <c r="M24" s="1"/>
    </row>
    <row r="25" spans="1:13" x14ac:dyDescent="0.3">
      <c r="A25" s="6"/>
      <c r="B25" s="6"/>
      <c r="C25" s="1"/>
      <c r="E25" s="6"/>
      <c r="F25" s="6"/>
      <c r="G25" s="7"/>
      <c r="H25" s="6"/>
      <c r="I25" s="6"/>
      <c r="J25" s="7"/>
      <c r="K25" s="1"/>
      <c r="L25" s="1"/>
      <c r="M25" s="1"/>
    </row>
    <row r="26" spans="1:13" x14ac:dyDescent="0.3">
      <c r="A26" s="6"/>
      <c r="B26" s="6"/>
      <c r="C26" s="1"/>
      <c r="E26" s="6"/>
      <c r="F26" s="6"/>
      <c r="G26" s="7"/>
      <c r="H26" s="6"/>
      <c r="I26" s="6"/>
      <c r="J26" s="7"/>
      <c r="K26" s="1"/>
      <c r="L26" s="1"/>
      <c r="M26" s="1"/>
    </row>
    <row r="27" spans="1:13" x14ac:dyDescent="0.3">
      <c r="A27" s="6"/>
      <c r="B27" s="6"/>
      <c r="C27" s="1"/>
      <c r="E27" s="7"/>
      <c r="F27" s="6"/>
      <c r="G27" s="7"/>
      <c r="H27" s="7"/>
      <c r="I27" s="6"/>
      <c r="J27" s="7"/>
      <c r="K27" s="1"/>
      <c r="L27" s="1"/>
      <c r="M27" s="1"/>
    </row>
    <row r="28" spans="1:13" x14ac:dyDescent="0.3">
      <c r="A28" s="6"/>
      <c r="B28" s="6"/>
      <c r="C28" s="1"/>
      <c r="E28" s="6"/>
      <c r="F28" s="6"/>
      <c r="G28" s="6"/>
      <c r="H28" s="6"/>
      <c r="I28" s="6"/>
      <c r="J28" s="6"/>
      <c r="K28" s="1"/>
      <c r="L28" s="1"/>
      <c r="M28" s="1"/>
    </row>
    <row r="29" spans="1:13" x14ac:dyDescent="0.3">
      <c r="A29" s="6"/>
      <c r="B29" s="6"/>
      <c r="C29" s="1"/>
      <c r="E29" s="7"/>
      <c r="F29" s="6"/>
      <c r="G29" s="7"/>
      <c r="H29" s="7"/>
      <c r="I29" s="6"/>
      <c r="J29" s="7"/>
      <c r="K29" s="1"/>
      <c r="L29" s="3"/>
      <c r="M29" s="1"/>
    </row>
    <row r="30" spans="1:13" x14ac:dyDescent="0.3">
      <c r="A30" s="6"/>
      <c r="B30" s="6"/>
      <c r="C30" s="1"/>
      <c r="E30" s="7"/>
      <c r="F30" s="6"/>
      <c r="G30" s="7"/>
      <c r="H30" s="7"/>
      <c r="I30" s="6"/>
      <c r="J30" s="7"/>
      <c r="K30" s="1"/>
      <c r="L30" s="3"/>
      <c r="M30" s="1"/>
    </row>
    <row r="31" spans="1:13" x14ac:dyDescent="0.3">
      <c r="A31" s="6"/>
      <c r="B31" s="6"/>
      <c r="C31" s="1"/>
      <c r="E31" s="7"/>
      <c r="F31" s="6"/>
      <c r="G31" s="7"/>
      <c r="H31" s="7"/>
      <c r="I31" s="6"/>
      <c r="J31" s="7"/>
      <c r="K31" s="1"/>
      <c r="L31" s="1"/>
      <c r="M31" s="1"/>
    </row>
    <row r="32" spans="1:13" x14ac:dyDescent="0.3">
      <c r="A32" s="6"/>
      <c r="B32" s="6"/>
      <c r="C32" s="1"/>
      <c r="E32" s="12"/>
      <c r="F32" s="6"/>
      <c r="G32" s="7"/>
      <c r="H32" s="6"/>
      <c r="I32" s="6"/>
      <c r="J32" s="6"/>
      <c r="K32" s="1"/>
      <c r="L32" s="1"/>
      <c r="M32" s="1"/>
    </row>
    <row r="33" spans="1:13" x14ac:dyDescent="0.3">
      <c r="A33" s="6"/>
      <c r="B33" s="6"/>
      <c r="C33" s="1"/>
      <c r="E33" s="6"/>
      <c r="F33" s="6"/>
      <c r="G33" s="6"/>
      <c r="H33" s="6"/>
      <c r="I33" s="6"/>
      <c r="J33" s="6"/>
      <c r="K33" s="1"/>
      <c r="L33" s="1"/>
      <c r="M33" s="1"/>
    </row>
    <row r="34" spans="1:13" x14ac:dyDescent="0.3">
      <c r="A34" s="6"/>
      <c r="B34" s="6"/>
      <c r="C34" s="1"/>
      <c r="E34" s="6"/>
      <c r="F34" s="6"/>
      <c r="G34" s="6"/>
      <c r="H34" s="6"/>
      <c r="I34" s="6"/>
      <c r="J34" s="6"/>
      <c r="K34" s="1"/>
      <c r="L34" s="1"/>
      <c r="M34" s="1"/>
    </row>
    <row r="35" spans="1:13" x14ac:dyDescent="0.3">
      <c r="A35" s="6"/>
      <c r="B35" s="6"/>
      <c r="C35" s="1"/>
      <c r="E35" s="6"/>
      <c r="F35" s="6"/>
      <c r="G35" s="6"/>
      <c r="H35" s="6"/>
      <c r="I35" s="6"/>
      <c r="J35" s="6"/>
      <c r="K35" s="1"/>
      <c r="L35" s="1"/>
      <c r="M35" s="1"/>
    </row>
    <row r="36" spans="1:13" x14ac:dyDescent="0.3">
      <c r="A36" s="6"/>
      <c r="B36" s="6"/>
      <c r="C36" s="1"/>
      <c r="E36" s="6"/>
      <c r="F36" s="6"/>
      <c r="G36" s="6"/>
      <c r="H36" s="6"/>
      <c r="I36" s="6"/>
      <c r="J36" s="6"/>
      <c r="K36" s="1"/>
      <c r="L36" s="1"/>
      <c r="M36" s="1"/>
    </row>
    <row r="37" spans="1:13" x14ac:dyDescent="0.3">
      <c r="A37" s="6"/>
      <c r="B37" s="6"/>
      <c r="C37" s="1"/>
      <c r="E37" s="6"/>
      <c r="F37" s="6"/>
      <c r="G37" s="6"/>
      <c r="H37" s="6"/>
      <c r="I37" s="6"/>
      <c r="J37" s="6"/>
      <c r="K37" s="1"/>
      <c r="L37" s="1"/>
      <c r="M37" s="1"/>
    </row>
    <row r="38" spans="1:13" x14ac:dyDescent="0.3">
      <c r="A38" s="6"/>
      <c r="B38" s="6"/>
      <c r="C38" s="1"/>
      <c r="E38" s="6"/>
      <c r="F38" s="6"/>
      <c r="G38" s="6"/>
      <c r="H38" s="6"/>
      <c r="I38" s="6"/>
      <c r="J38" s="6"/>
      <c r="K38" s="1"/>
      <c r="L38" s="1"/>
      <c r="M38" s="1"/>
    </row>
    <row r="39" spans="1:13" x14ac:dyDescent="0.3">
      <c r="A39" s="6"/>
      <c r="B39" s="6"/>
      <c r="C39" s="1"/>
      <c r="E39" s="6"/>
      <c r="F39" s="6"/>
      <c r="G39" s="6"/>
      <c r="H39" s="6"/>
      <c r="I39" s="6"/>
      <c r="J39" s="6"/>
      <c r="K39" s="1"/>
      <c r="L39" s="1"/>
      <c r="M39" s="1"/>
    </row>
    <row r="40" spans="1:13" x14ac:dyDescent="0.3">
      <c r="A40" s="6"/>
      <c r="B40" s="6"/>
      <c r="C40" s="1"/>
      <c r="E40" s="6"/>
      <c r="F40" s="6"/>
      <c r="G40" s="6"/>
      <c r="H40" s="6"/>
      <c r="I40" s="6"/>
      <c r="J40" s="6"/>
      <c r="K40" s="1"/>
      <c r="L40" s="1"/>
      <c r="M40" s="1"/>
    </row>
    <row r="41" spans="1:13" x14ac:dyDescent="0.3">
      <c r="A41" s="6"/>
      <c r="B41" s="6"/>
      <c r="C41" s="1"/>
      <c r="E41" s="6"/>
      <c r="F41" s="6"/>
      <c r="G41" s="6"/>
      <c r="H41" s="6"/>
      <c r="I41" s="6"/>
      <c r="J41" s="6"/>
      <c r="K41" s="1"/>
      <c r="L41" s="1"/>
      <c r="M41" s="1"/>
    </row>
  </sheetData>
  <mergeCells count="12">
    <mergeCell ref="G11:G13"/>
    <mergeCell ref="G14:G16"/>
    <mergeCell ref="B11:B13"/>
    <mergeCell ref="B14:B16"/>
    <mergeCell ref="H11:H13"/>
    <mergeCell ref="H14:H16"/>
    <mergeCell ref="A11:A13"/>
    <mergeCell ref="C11:C13"/>
    <mergeCell ref="D11:D13"/>
    <mergeCell ref="A14:A16"/>
    <mergeCell ref="C14:C16"/>
    <mergeCell ref="D14:D16"/>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M46"/>
  <sheetViews>
    <sheetView workbookViewId="0">
      <selection activeCell="G9" sqref="G9"/>
    </sheetView>
  </sheetViews>
  <sheetFormatPr defaultColWidth="11.19921875" defaultRowHeight="15.6" x14ac:dyDescent="0.3"/>
  <cols>
    <col min="3" max="3" width="32.3984375" customWidth="1"/>
    <col min="4" max="4" width="21.296875" style="1" customWidth="1"/>
    <col min="5" max="5" width="15.296875" customWidth="1"/>
    <col min="7" max="7" width="9.69921875" customWidth="1"/>
    <col min="8" max="8" width="12.796875" customWidth="1"/>
    <col min="9" max="9" width="9.69921875" customWidth="1"/>
    <col min="10" max="10" width="6.69921875" customWidth="1"/>
    <col min="11" max="11" width="9.3984375" customWidth="1"/>
    <col min="12" max="12" width="23" customWidth="1"/>
  </cols>
  <sheetData>
    <row r="1" spans="1:13" ht="31.2" x14ac:dyDescent="0.3">
      <c r="A1" s="6" t="s">
        <v>89</v>
      </c>
      <c r="B1" s="6"/>
      <c r="C1" s="5" t="s">
        <v>69</v>
      </c>
      <c r="E1" s="6"/>
      <c r="F1" s="6"/>
      <c r="G1" s="7"/>
      <c r="H1" s="6"/>
      <c r="I1" s="6"/>
      <c r="J1" s="7"/>
      <c r="K1" s="1"/>
      <c r="L1" s="1"/>
      <c r="M1" s="1"/>
    </row>
    <row r="2" spans="1:13" ht="31.2" x14ac:dyDescent="0.3">
      <c r="A2" s="338" t="s">
        <v>100</v>
      </c>
      <c r="B2" s="338" t="s">
        <v>111</v>
      </c>
      <c r="C2" s="338" t="s">
        <v>0</v>
      </c>
      <c r="D2" s="338" t="s">
        <v>128</v>
      </c>
      <c r="E2" s="339" t="s">
        <v>113</v>
      </c>
      <c r="F2" s="339" t="s">
        <v>114</v>
      </c>
      <c r="G2" s="339" t="s">
        <v>1</v>
      </c>
      <c r="H2" s="339" t="s">
        <v>113</v>
      </c>
      <c r="I2" s="339" t="s">
        <v>114</v>
      </c>
      <c r="J2" s="339" t="s">
        <v>1</v>
      </c>
      <c r="K2" s="338" t="s">
        <v>115</v>
      </c>
      <c r="L2" s="338" t="s">
        <v>116</v>
      </c>
      <c r="M2" s="4"/>
    </row>
    <row r="3" spans="1:13" x14ac:dyDescent="0.3">
      <c r="A3" s="6"/>
      <c r="B3" s="6"/>
      <c r="C3" s="1"/>
      <c r="E3" s="6"/>
      <c r="F3" s="6" t="s">
        <v>2</v>
      </c>
      <c r="G3" s="6"/>
      <c r="H3" s="6"/>
      <c r="I3" s="6" t="s">
        <v>3</v>
      </c>
      <c r="J3" s="6"/>
      <c r="K3" s="1"/>
      <c r="L3" s="1"/>
      <c r="M3" s="1"/>
    </row>
    <row r="4" spans="1:13" ht="21.6" thickBot="1" x14ac:dyDescent="0.35">
      <c r="A4" s="6"/>
      <c r="B4" s="6"/>
      <c r="C4" s="10"/>
      <c r="E4" s="6"/>
      <c r="F4" s="6"/>
      <c r="G4" s="6"/>
      <c r="H4" s="6"/>
      <c r="I4" s="6"/>
      <c r="J4" s="6"/>
      <c r="K4" s="1"/>
      <c r="L4" s="1"/>
      <c r="M4" s="1"/>
    </row>
    <row r="5" spans="1:13" ht="16.2" thickBot="1" x14ac:dyDescent="0.35">
      <c r="A5" s="390" t="s">
        <v>89</v>
      </c>
      <c r="B5" s="376">
        <v>268700</v>
      </c>
      <c r="C5" s="377" t="s">
        <v>70</v>
      </c>
      <c r="D5" s="378"/>
      <c r="E5" s="379"/>
      <c r="F5" s="379"/>
      <c r="G5" s="380"/>
      <c r="H5" s="379"/>
      <c r="I5" s="379"/>
      <c r="J5" s="380"/>
      <c r="K5" s="378"/>
      <c r="L5" s="381"/>
      <c r="M5" s="393" t="s">
        <v>117</v>
      </c>
    </row>
    <row r="6" spans="1:13" ht="31.2" x14ac:dyDescent="0.3">
      <c r="A6" s="391"/>
      <c r="B6" s="371"/>
      <c r="C6" s="372"/>
      <c r="D6" s="373" t="s">
        <v>71</v>
      </c>
      <c r="E6" s="374">
        <v>2953</v>
      </c>
      <c r="F6" s="374">
        <v>3</v>
      </c>
      <c r="G6" s="375">
        <f>E6*F6</f>
        <v>8859</v>
      </c>
      <c r="H6" s="374"/>
      <c r="I6" s="374"/>
      <c r="J6" s="375"/>
      <c r="K6" s="373"/>
      <c r="L6" s="382" t="s">
        <v>86</v>
      </c>
      <c r="M6" s="1"/>
    </row>
    <row r="7" spans="1:13" s="6" customFormat="1" ht="31.2" x14ac:dyDescent="0.3">
      <c r="A7" s="391"/>
      <c r="B7" s="371"/>
      <c r="C7" s="372"/>
      <c r="D7" s="373" t="s">
        <v>85</v>
      </c>
      <c r="E7" s="374">
        <v>2000</v>
      </c>
      <c r="F7" s="374">
        <v>10</v>
      </c>
      <c r="G7" s="375">
        <f>E7*F7</f>
        <v>20000</v>
      </c>
      <c r="H7" s="374"/>
      <c r="I7" s="374"/>
      <c r="J7" s="374"/>
      <c r="K7" s="374"/>
      <c r="L7" s="383"/>
    </row>
    <row r="8" spans="1:13" ht="16.2" thickBot="1" x14ac:dyDescent="0.35">
      <c r="A8" s="392"/>
      <c r="B8" s="384"/>
      <c r="C8" s="385"/>
      <c r="D8" s="386" t="s">
        <v>72</v>
      </c>
      <c r="E8" s="387">
        <v>200</v>
      </c>
      <c r="F8" s="387">
        <v>10</v>
      </c>
      <c r="G8" s="388">
        <f>E8*F8</f>
        <v>2000</v>
      </c>
      <c r="H8" s="387"/>
      <c r="I8" s="387"/>
      <c r="J8" s="388"/>
      <c r="K8" s="386"/>
      <c r="L8" s="389" t="s">
        <v>80</v>
      </c>
      <c r="M8" s="1"/>
    </row>
    <row r="9" spans="1:13" ht="31.2" x14ac:dyDescent="0.3">
      <c r="A9" s="6"/>
      <c r="B9" s="6"/>
      <c r="F9" s="366" t="s">
        <v>119</v>
      </c>
      <c r="G9" s="367">
        <f>0</f>
        <v>0</v>
      </c>
    </row>
    <row r="10" spans="1:13" ht="16.2" thickBot="1" x14ac:dyDescent="0.35"/>
    <row r="11" spans="1:13" ht="21" x14ac:dyDescent="0.3">
      <c r="A11" s="314" t="s">
        <v>99</v>
      </c>
      <c r="B11" s="335"/>
      <c r="C11" s="315" t="s">
        <v>77</v>
      </c>
      <c r="D11" s="316"/>
      <c r="E11" s="317"/>
      <c r="F11" s="317"/>
      <c r="G11" s="318"/>
    </row>
    <row r="12" spans="1:13" ht="16.2" thickBot="1" x14ac:dyDescent="0.35">
      <c r="A12" s="319" t="s">
        <v>100</v>
      </c>
      <c r="B12" s="336" t="s">
        <v>111</v>
      </c>
      <c r="C12" s="320" t="s">
        <v>0</v>
      </c>
      <c r="D12" s="320" t="s">
        <v>101</v>
      </c>
      <c r="E12" s="321" t="s">
        <v>102</v>
      </c>
      <c r="F12" s="321" t="s">
        <v>103</v>
      </c>
      <c r="G12" s="322" t="s">
        <v>104</v>
      </c>
    </row>
    <row r="13" spans="1:13" x14ac:dyDescent="0.3">
      <c r="A13" s="347" t="s">
        <v>89</v>
      </c>
      <c r="B13" s="348">
        <v>268500</v>
      </c>
      <c r="C13" s="349" t="s">
        <v>120</v>
      </c>
      <c r="D13" s="349" t="s">
        <v>106</v>
      </c>
      <c r="E13" s="350" t="s">
        <v>107</v>
      </c>
      <c r="F13" s="350">
        <v>24</v>
      </c>
      <c r="G13" s="351">
        <f>SUM(F13:F15)</f>
        <v>72</v>
      </c>
      <c r="H13" s="394" t="s">
        <v>117</v>
      </c>
      <c r="I13" s="6"/>
      <c r="J13" s="7"/>
      <c r="K13" s="1"/>
      <c r="L13" s="1"/>
      <c r="M13" s="1"/>
    </row>
    <row r="14" spans="1:13" x14ac:dyDescent="0.3">
      <c r="A14" s="352"/>
      <c r="B14" s="353"/>
      <c r="C14" s="354"/>
      <c r="D14" s="354"/>
      <c r="E14" s="355" t="s">
        <v>108</v>
      </c>
      <c r="F14" s="355">
        <v>0</v>
      </c>
      <c r="G14" s="356"/>
      <c r="H14" s="395"/>
      <c r="I14" s="6"/>
      <c r="J14" s="7"/>
      <c r="K14" s="1"/>
      <c r="L14" s="1"/>
      <c r="M14" s="1"/>
    </row>
    <row r="15" spans="1:13" ht="16.2" thickBot="1" x14ac:dyDescent="0.35">
      <c r="A15" s="357"/>
      <c r="B15" s="358"/>
      <c r="C15" s="359"/>
      <c r="D15" s="359"/>
      <c r="E15" s="360" t="s">
        <v>109</v>
      </c>
      <c r="F15" s="360">
        <f>24+24</f>
        <v>48</v>
      </c>
      <c r="G15" s="361"/>
      <c r="H15" s="396"/>
      <c r="I15" s="6"/>
      <c r="J15" s="7"/>
      <c r="K15" s="1"/>
      <c r="L15" s="1"/>
      <c r="M15" s="1"/>
    </row>
    <row r="16" spans="1:13" x14ac:dyDescent="0.3">
      <c r="A16" s="347" t="s">
        <v>89</v>
      </c>
      <c r="B16" s="348">
        <v>268600</v>
      </c>
      <c r="C16" s="349" t="s">
        <v>121</v>
      </c>
      <c r="D16" s="349" t="s">
        <v>106</v>
      </c>
      <c r="E16" s="350" t="s">
        <v>107</v>
      </c>
      <c r="F16" s="350">
        <v>24</v>
      </c>
      <c r="G16" s="351">
        <f>SUM(F16:F18)</f>
        <v>48</v>
      </c>
      <c r="H16" s="394" t="s">
        <v>117</v>
      </c>
      <c r="I16" s="6"/>
      <c r="J16" s="7"/>
      <c r="K16" s="1"/>
      <c r="L16" s="1"/>
      <c r="M16" s="1"/>
    </row>
    <row r="17" spans="1:13" x14ac:dyDescent="0.3">
      <c r="A17" s="352"/>
      <c r="B17" s="353"/>
      <c r="C17" s="354"/>
      <c r="D17" s="354"/>
      <c r="E17" s="355" t="s">
        <v>108</v>
      </c>
      <c r="F17" s="355">
        <v>0</v>
      </c>
      <c r="G17" s="356"/>
      <c r="H17" s="395"/>
      <c r="I17" s="6"/>
      <c r="J17" s="7"/>
      <c r="K17" s="1"/>
      <c r="L17" s="1"/>
      <c r="M17" s="1"/>
    </row>
    <row r="18" spans="1:13" ht="16.2" thickBot="1" x14ac:dyDescent="0.35">
      <c r="A18" s="357"/>
      <c r="B18" s="358"/>
      <c r="C18" s="359"/>
      <c r="D18" s="359"/>
      <c r="E18" s="360" t="s">
        <v>109</v>
      </c>
      <c r="F18" s="360">
        <v>24</v>
      </c>
      <c r="G18" s="361"/>
      <c r="H18" s="396"/>
      <c r="I18" s="6"/>
      <c r="J18" s="7"/>
      <c r="K18" s="1"/>
      <c r="L18" s="1"/>
      <c r="M18" s="1"/>
    </row>
    <row r="19" spans="1:13" x14ac:dyDescent="0.3">
      <c r="A19" s="323" t="s">
        <v>89</v>
      </c>
      <c r="B19" s="397" t="s">
        <v>131</v>
      </c>
      <c r="C19" s="324" t="s">
        <v>122</v>
      </c>
      <c r="D19" s="324" t="s">
        <v>106</v>
      </c>
      <c r="E19" s="325" t="s">
        <v>107</v>
      </c>
      <c r="F19" s="325">
        <f>544+92</f>
        <v>636</v>
      </c>
      <c r="G19" s="340">
        <f>SUM(F19:F22)</f>
        <v>698</v>
      </c>
      <c r="H19" s="6"/>
      <c r="I19" s="6"/>
      <c r="J19" s="6"/>
      <c r="K19" s="1"/>
      <c r="L19" s="1"/>
      <c r="M19" s="1"/>
    </row>
    <row r="20" spans="1:13" x14ac:dyDescent="0.3">
      <c r="A20" s="326"/>
      <c r="B20" s="398"/>
      <c r="C20" s="327"/>
      <c r="D20" s="327"/>
      <c r="E20" s="328" t="s">
        <v>108</v>
      </c>
      <c r="F20" s="328">
        <v>0</v>
      </c>
      <c r="G20" s="341"/>
      <c r="H20" s="6"/>
      <c r="I20" s="6"/>
      <c r="J20" s="6"/>
      <c r="K20" s="1"/>
      <c r="L20" s="1"/>
      <c r="M20" s="1"/>
    </row>
    <row r="21" spans="1:13" x14ac:dyDescent="0.3">
      <c r="A21" s="326"/>
      <c r="B21" s="398"/>
      <c r="C21" s="327"/>
      <c r="D21" s="327"/>
      <c r="E21" s="365" t="s">
        <v>123</v>
      </c>
      <c r="F21" s="365">
        <v>0</v>
      </c>
      <c r="G21" s="341"/>
      <c r="H21" s="6"/>
      <c r="I21" s="6"/>
      <c r="J21" s="6"/>
      <c r="K21" s="1"/>
      <c r="L21" s="1"/>
      <c r="M21" s="1"/>
    </row>
    <row r="22" spans="1:13" ht="16.2" thickBot="1" x14ac:dyDescent="0.35">
      <c r="A22" s="329"/>
      <c r="B22" s="399"/>
      <c r="C22" s="330"/>
      <c r="D22" s="330"/>
      <c r="E22" s="331" t="s">
        <v>109</v>
      </c>
      <c r="F22" s="331">
        <v>62</v>
      </c>
      <c r="G22" s="342"/>
      <c r="H22" s="6"/>
      <c r="I22" s="6"/>
      <c r="J22" s="7"/>
      <c r="K22" s="1"/>
      <c r="L22" s="1"/>
      <c r="M22" s="1"/>
    </row>
    <row r="23" spans="1:13" x14ac:dyDescent="0.3">
      <c r="A23" s="323" t="s">
        <v>89</v>
      </c>
      <c r="B23" s="343">
        <v>269100</v>
      </c>
      <c r="C23" s="324" t="s">
        <v>130</v>
      </c>
      <c r="D23" s="324" t="s">
        <v>106</v>
      </c>
      <c r="E23" s="325" t="s">
        <v>107</v>
      </c>
      <c r="F23" s="325">
        <v>0</v>
      </c>
      <c r="G23" s="340">
        <f>SUM(F23:F25)</f>
        <v>76</v>
      </c>
      <c r="H23" s="6"/>
      <c r="I23" s="6"/>
      <c r="J23" s="7"/>
      <c r="K23" s="1"/>
      <c r="L23" s="1"/>
      <c r="M23" s="1"/>
    </row>
    <row r="24" spans="1:13" x14ac:dyDescent="0.3">
      <c r="A24" s="326"/>
      <c r="B24" s="344"/>
      <c r="C24" s="327"/>
      <c r="D24" s="327"/>
      <c r="E24" s="328" t="s">
        <v>108</v>
      </c>
      <c r="F24" s="328">
        <v>76</v>
      </c>
      <c r="G24" s="341"/>
      <c r="H24" s="6"/>
      <c r="I24" s="6"/>
      <c r="J24" s="7"/>
      <c r="K24" s="1"/>
      <c r="L24" s="1"/>
      <c r="M24" s="1"/>
    </row>
    <row r="25" spans="1:13" ht="16.2" thickBot="1" x14ac:dyDescent="0.35">
      <c r="A25" s="329"/>
      <c r="B25" s="345"/>
      <c r="C25" s="330"/>
      <c r="D25" s="330"/>
      <c r="E25" s="331" t="s">
        <v>109</v>
      </c>
      <c r="F25" s="331">
        <v>0</v>
      </c>
      <c r="G25" s="342"/>
      <c r="H25" s="8"/>
      <c r="I25" s="9"/>
      <c r="J25" s="8"/>
      <c r="K25" s="2"/>
      <c r="L25" s="1"/>
      <c r="M25" s="1"/>
    </row>
    <row r="26" spans="1:13" x14ac:dyDescent="0.3">
      <c r="A26" s="323" t="s">
        <v>89</v>
      </c>
      <c r="B26" s="397" t="s">
        <v>132</v>
      </c>
      <c r="C26" s="324" t="s">
        <v>124</v>
      </c>
      <c r="D26" s="324" t="s">
        <v>106</v>
      </c>
      <c r="E26" s="325" t="s">
        <v>107</v>
      </c>
      <c r="F26" s="325">
        <f>25+42</f>
        <v>67</v>
      </c>
      <c r="G26" s="340">
        <f>SUM(F26:F28)</f>
        <v>67</v>
      </c>
      <c r="H26" s="6"/>
      <c r="I26" s="6"/>
      <c r="J26" s="7"/>
      <c r="K26" s="1"/>
      <c r="L26" s="1"/>
      <c r="M26" s="1"/>
    </row>
    <row r="27" spans="1:13" x14ac:dyDescent="0.3">
      <c r="A27" s="326"/>
      <c r="B27" s="398"/>
      <c r="C27" s="327"/>
      <c r="D27" s="327"/>
      <c r="E27" s="328" t="s">
        <v>108</v>
      </c>
      <c r="F27" s="328">
        <v>0</v>
      </c>
      <c r="G27" s="341"/>
      <c r="H27" s="6"/>
      <c r="I27" s="6"/>
      <c r="J27" s="7"/>
      <c r="K27" s="1"/>
      <c r="L27" s="1"/>
      <c r="M27" s="1"/>
    </row>
    <row r="28" spans="1:13" ht="16.2" thickBot="1" x14ac:dyDescent="0.35">
      <c r="A28" s="329"/>
      <c r="B28" s="399"/>
      <c r="C28" s="330"/>
      <c r="D28" s="330"/>
      <c r="E28" s="331" t="s">
        <v>109</v>
      </c>
      <c r="F28" s="331">
        <v>0</v>
      </c>
      <c r="G28" s="342"/>
      <c r="H28" s="8"/>
      <c r="I28" s="9"/>
      <c r="J28" s="8"/>
      <c r="K28" s="2"/>
      <c r="L28" s="1"/>
      <c r="M28" s="1"/>
    </row>
    <row r="29" spans="1:13" x14ac:dyDescent="0.3">
      <c r="A29" s="323" t="s">
        <v>89</v>
      </c>
      <c r="B29" s="343">
        <v>269400</v>
      </c>
      <c r="C29" s="324" t="s">
        <v>125</v>
      </c>
      <c r="D29" s="324" t="s">
        <v>106</v>
      </c>
      <c r="E29" s="325" t="s">
        <v>107</v>
      </c>
      <c r="F29" s="325">
        <v>0</v>
      </c>
      <c r="G29" s="340">
        <f>SUM(F29:F32)</f>
        <v>180</v>
      </c>
      <c r="H29" s="7"/>
      <c r="I29" s="6"/>
      <c r="J29" s="7"/>
      <c r="K29" s="1"/>
      <c r="L29" s="1"/>
      <c r="M29" s="1"/>
    </row>
    <row r="30" spans="1:13" x14ac:dyDescent="0.3">
      <c r="A30" s="326"/>
      <c r="B30" s="344"/>
      <c r="C30" s="327"/>
      <c r="D30" s="327"/>
      <c r="E30" s="328" t="s">
        <v>108</v>
      </c>
      <c r="F30" s="328">
        <v>0</v>
      </c>
      <c r="G30" s="341"/>
      <c r="H30" s="6"/>
      <c r="I30" s="6"/>
      <c r="J30" s="7"/>
      <c r="K30" s="1"/>
      <c r="L30" s="1"/>
      <c r="M30" s="1"/>
    </row>
    <row r="31" spans="1:13" x14ac:dyDescent="0.3">
      <c r="A31" s="326"/>
      <c r="B31" s="344"/>
      <c r="C31" s="327"/>
      <c r="D31" s="327"/>
      <c r="E31" s="365" t="s">
        <v>123</v>
      </c>
      <c r="F31" s="365">
        <v>120</v>
      </c>
      <c r="G31" s="341"/>
      <c r="H31" s="6"/>
      <c r="I31" s="6"/>
      <c r="J31" s="7"/>
      <c r="K31" s="1"/>
      <c r="L31" s="1"/>
      <c r="M31" s="1"/>
    </row>
    <row r="32" spans="1:13" ht="16.2" thickBot="1" x14ac:dyDescent="0.35">
      <c r="A32" s="329"/>
      <c r="B32" s="345"/>
      <c r="C32" s="330"/>
      <c r="D32" s="330"/>
      <c r="E32" s="331" t="s">
        <v>109</v>
      </c>
      <c r="F32" s="331">
        <f>24+36</f>
        <v>60</v>
      </c>
      <c r="G32" s="342"/>
      <c r="H32" s="7"/>
      <c r="I32" s="6"/>
      <c r="J32" s="7"/>
      <c r="K32" s="1"/>
      <c r="L32" s="1"/>
      <c r="M32" s="1"/>
    </row>
    <row r="33" spans="1:13" x14ac:dyDescent="0.3">
      <c r="A33" s="323" t="s">
        <v>89</v>
      </c>
      <c r="B33" s="343">
        <v>269500</v>
      </c>
      <c r="C33" s="324" t="s">
        <v>126</v>
      </c>
      <c r="D33" s="324" t="s">
        <v>106</v>
      </c>
      <c r="E33" s="325" t="s">
        <v>107</v>
      </c>
      <c r="F33" s="325">
        <v>0</v>
      </c>
      <c r="G33" s="340">
        <f>SUM(F33:F36)</f>
        <v>136</v>
      </c>
      <c r="H33" s="6"/>
      <c r="I33" s="6"/>
      <c r="J33" s="6"/>
      <c r="K33" s="1"/>
      <c r="L33" s="1"/>
      <c r="M33" s="1"/>
    </row>
    <row r="34" spans="1:13" x14ac:dyDescent="0.3">
      <c r="A34" s="326"/>
      <c r="B34" s="344"/>
      <c r="C34" s="327"/>
      <c r="D34" s="327"/>
      <c r="E34" s="328" t="s">
        <v>108</v>
      </c>
      <c r="F34" s="328">
        <v>0</v>
      </c>
      <c r="G34" s="341"/>
      <c r="H34" s="7"/>
      <c r="I34" s="6"/>
      <c r="J34" s="7"/>
      <c r="K34" s="1"/>
      <c r="L34" s="3"/>
      <c r="M34" s="1"/>
    </row>
    <row r="35" spans="1:13" x14ac:dyDescent="0.3">
      <c r="A35" s="326"/>
      <c r="B35" s="344"/>
      <c r="C35" s="327"/>
      <c r="D35" s="327"/>
      <c r="E35" s="365" t="s">
        <v>123</v>
      </c>
      <c r="F35" s="365">
        <v>80</v>
      </c>
      <c r="G35" s="341"/>
      <c r="H35" s="7"/>
      <c r="I35" s="6"/>
      <c r="J35" s="7"/>
      <c r="K35" s="1"/>
      <c r="L35" s="3"/>
      <c r="M35" s="1"/>
    </row>
    <row r="36" spans="1:13" ht="16.2" thickBot="1" x14ac:dyDescent="0.35">
      <c r="A36" s="329"/>
      <c r="B36" s="345"/>
      <c r="C36" s="330"/>
      <c r="D36" s="330"/>
      <c r="E36" s="331" t="s">
        <v>109</v>
      </c>
      <c r="F36" s="331">
        <f>16+40</f>
        <v>56</v>
      </c>
      <c r="G36" s="342"/>
      <c r="H36" s="7"/>
      <c r="I36" s="6"/>
      <c r="J36" s="7"/>
      <c r="K36" s="1"/>
      <c r="L36" s="1"/>
      <c r="M36" s="1"/>
    </row>
    <row r="37" spans="1:13" x14ac:dyDescent="0.3">
      <c r="A37" s="323" t="s">
        <v>89</v>
      </c>
      <c r="B37" s="343">
        <v>269600</v>
      </c>
      <c r="C37" s="324" t="s">
        <v>127</v>
      </c>
      <c r="D37" s="324" t="s">
        <v>106</v>
      </c>
      <c r="E37" s="325" t="s">
        <v>107</v>
      </c>
      <c r="F37" s="325">
        <v>0</v>
      </c>
      <c r="G37" s="340">
        <f>SUM(F37:F39)</f>
        <v>42</v>
      </c>
      <c r="H37" s="6"/>
      <c r="I37" s="6"/>
      <c r="J37" s="6"/>
      <c r="K37" s="1"/>
      <c r="L37" s="1"/>
      <c r="M37" s="1"/>
    </row>
    <row r="38" spans="1:13" x14ac:dyDescent="0.3">
      <c r="A38" s="326"/>
      <c r="B38" s="344"/>
      <c r="C38" s="327"/>
      <c r="D38" s="327"/>
      <c r="E38" s="328" t="s">
        <v>108</v>
      </c>
      <c r="F38" s="328">
        <v>0</v>
      </c>
      <c r="G38" s="341"/>
      <c r="H38" s="6"/>
      <c r="I38" s="6"/>
      <c r="J38" s="6"/>
      <c r="K38" s="1"/>
      <c r="L38" s="1"/>
      <c r="M38" s="1"/>
    </row>
    <row r="39" spans="1:13" ht="16.2" thickBot="1" x14ac:dyDescent="0.35">
      <c r="A39" s="329"/>
      <c r="B39" s="345"/>
      <c r="C39" s="330"/>
      <c r="D39" s="330"/>
      <c r="E39" s="331" t="s">
        <v>109</v>
      </c>
      <c r="F39" s="331">
        <f>12+30</f>
        <v>42</v>
      </c>
      <c r="G39" s="342"/>
      <c r="H39" s="6"/>
      <c r="I39" s="6"/>
      <c r="J39" s="6"/>
      <c r="K39" s="1"/>
      <c r="L39" s="1"/>
      <c r="M39" s="1"/>
    </row>
    <row r="40" spans="1:13" ht="16.2" thickBot="1" x14ac:dyDescent="0.35">
      <c r="A40" s="332"/>
      <c r="B40" s="337"/>
      <c r="C40" s="362" t="s">
        <v>129</v>
      </c>
      <c r="D40" s="333"/>
      <c r="E40" s="334"/>
      <c r="F40" s="363">
        <f>SUM(F19:F39)</f>
        <v>1199</v>
      </c>
      <c r="G40" s="363">
        <f>SUM(G19:G39)</f>
        <v>1199</v>
      </c>
      <c r="H40" s="6"/>
      <c r="I40" s="6"/>
      <c r="J40" s="6"/>
      <c r="K40" s="1"/>
      <c r="L40" s="1"/>
      <c r="M40" s="1"/>
    </row>
    <row r="41" spans="1:13" x14ac:dyDescent="0.3">
      <c r="A41" s="6"/>
      <c r="B41" s="6"/>
      <c r="C41" s="1"/>
      <c r="E41" s="6"/>
      <c r="F41" s="6"/>
      <c r="G41" s="6"/>
      <c r="H41" s="6"/>
      <c r="I41" s="6"/>
      <c r="J41" s="6"/>
      <c r="K41" s="1"/>
      <c r="L41" s="1"/>
      <c r="M41" s="1"/>
    </row>
    <row r="42" spans="1:13" x14ac:dyDescent="0.3">
      <c r="A42" s="6"/>
      <c r="B42" s="6"/>
      <c r="C42" s="1"/>
      <c r="E42" s="6"/>
      <c r="F42" s="6"/>
      <c r="G42" s="6"/>
      <c r="H42" s="6"/>
      <c r="I42" s="6"/>
      <c r="J42" s="6"/>
      <c r="K42" s="1"/>
      <c r="L42" s="1"/>
      <c r="M42" s="1"/>
    </row>
    <row r="43" spans="1:13" x14ac:dyDescent="0.3">
      <c r="A43" s="6"/>
      <c r="B43" s="6"/>
      <c r="C43" s="1"/>
      <c r="E43" s="6"/>
      <c r="F43" s="6"/>
      <c r="G43" s="6"/>
      <c r="H43" s="6"/>
      <c r="I43" s="6"/>
      <c r="J43" s="6"/>
      <c r="K43" s="1"/>
      <c r="L43" s="1"/>
      <c r="M43" s="1"/>
    </row>
    <row r="44" spans="1:13" x14ac:dyDescent="0.3">
      <c r="A44" s="6"/>
      <c r="B44" s="6"/>
      <c r="C44" s="1"/>
      <c r="E44" s="6"/>
      <c r="F44" s="6"/>
      <c r="G44" s="6"/>
      <c r="H44" s="6"/>
      <c r="I44" s="6"/>
      <c r="J44" s="6"/>
      <c r="K44" s="1"/>
      <c r="L44" s="1"/>
      <c r="M44" s="1"/>
    </row>
    <row r="45" spans="1:13" x14ac:dyDescent="0.3">
      <c r="A45" s="6"/>
      <c r="B45" s="6"/>
      <c r="C45" s="1"/>
      <c r="E45" s="6"/>
      <c r="F45" s="6"/>
      <c r="G45" s="6"/>
      <c r="H45" s="6"/>
      <c r="I45" s="6"/>
      <c r="J45" s="6"/>
      <c r="K45" s="1"/>
      <c r="L45" s="1"/>
      <c r="M45" s="1"/>
    </row>
    <row r="46" spans="1:13" x14ac:dyDescent="0.3">
      <c r="A46" s="6"/>
      <c r="B46" s="6"/>
      <c r="C46" s="1"/>
      <c r="E46" s="6"/>
      <c r="F46" s="6"/>
      <c r="G46" s="6"/>
      <c r="H46" s="6"/>
      <c r="I46" s="6"/>
      <c r="J46" s="6"/>
      <c r="K46" s="1"/>
      <c r="L46" s="1"/>
      <c r="M46" s="1"/>
    </row>
  </sheetData>
  <mergeCells count="45">
    <mergeCell ref="B37:B39"/>
    <mergeCell ref="G37:G39"/>
    <mergeCell ref="H13:H15"/>
    <mergeCell ref="H16:H18"/>
    <mergeCell ref="A23:A25"/>
    <mergeCell ref="C23:C25"/>
    <mergeCell ref="D23:D25"/>
    <mergeCell ref="G23:G25"/>
    <mergeCell ref="B13:B15"/>
    <mergeCell ref="B16:B18"/>
    <mergeCell ref="B19:B22"/>
    <mergeCell ref="G13:G15"/>
    <mergeCell ref="G16:G18"/>
    <mergeCell ref="G19:G22"/>
    <mergeCell ref="G26:G28"/>
    <mergeCell ref="G29:G32"/>
    <mergeCell ref="G33:G36"/>
    <mergeCell ref="A37:A39"/>
    <mergeCell ref="C37:C39"/>
    <mergeCell ref="D37:D39"/>
    <mergeCell ref="A5:A8"/>
    <mergeCell ref="B5:B8"/>
    <mergeCell ref="C5:C8"/>
    <mergeCell ref="B23:B25"/>
    <mergeCell ref="B26:B28"/>
    <mergeCell ref="B29:B32"/>
    <mergeCell ref="B33:B36"/>
    <mergeCell ref="A29:A32"/>
    <mergeCell ref="C29:C32"/>
    <mergeCell ref="D29:D32"/>
    <mergeCell ref="A33:A36"/>
    <mergeCell ref="C33:C36"/>
    <mergeCell ref="D33:D36"/>
    <mergeCell ref="A19:A22"/>
    <mergeCell ref="C19:C22"/>
    <mergeCell ref="D19:D22"/>
    <mergeCell ref="A26:A28"/>
    <mergeCell ref="C26:C28"/>
    <mergeCell ref="D26:D28"/>
    <mergeCell ref="A13:A15"/>
    <mergeCell ref="C13:C15"/>
    <mergeCell ref="D13:D15"/>
    <mergeCell ref="A16:A18"/>
    <mergeCell ref="C16:C18"/>
    <mergeCell ref="D16:D18"/>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M47"/>
  <sheetViews>
    <sheetView topLeftCell="A6" workbookViewId="0">
      <selection activeCell="L12" sqref="L12"/>
    </sheetView>
  </sheetViews>
  <sheetFormatPr defaultColWidth="11.19921875" defaultRowHeight="15.6" x14ac:dyDescent="0.3"/>
  <cols>
    <col min="3" max="3" width="21.69921875" customWidth="1"/>
    <col min="4" max="4" width="18.5" style="1" customWidth="1"/>
    <col min="5" max="5" width="15.296875" customWidth="1"/>
    <col min="8" max="8" width="12.796875" customWidth="1"/>
    <col min="12" max="12" width="23" customWidth="1"/>
    <col min="13" max="13" width="23.796875" customWidth="1"/>
  </cols>
  <sheetData>
    <row r="1" spans="1:13" ht="31.2" x14ac:dyDescent="0.3">
      <c r="A1" s="6" t="s">
        <v>88</v>
      </c>
      <c r="B1" s="6"/>
      <c r="C1" s="5" t="s">
        <v>73</v>
      </c>
      <c r="E1" s="6"/>
      <c r="F1" s="6"/>
      <c r="G1" s="6"/>
      <c r="H1" s="6"/>
      <c r="I1" s="6"/>
      <c r="J1" s="6"/>
      <c r="K1" s="1"/>
      <c r="L1" s="1"/>
      <c r="M1" s="1"/>
    </row>
    <row r="2" spans="1:13" ht="31.2" x14ac:dyDescent="0.3">
      <c r="A2" s="338" t="s">
        <v>100</v>
      </c>
      <c r="B2" s="338" t="s">
        <v>111</v>
      </c>
      <c r="C2" s="338" t="s">
        <v>0</v>
      </c>
      <c r="D2" s="338" t="s">
        <v>112</v>
      </c>
      <c r="E2" s="339" t="s">
        <v>113</v>
      </c>
      <c r="F2" s="339" t="s">
        <v>114</v>
      </c>
      <c r="G2" s="339" t="s">
        <v>1</v>
      </c>
      <c r="H2" s="339" t="s">
        <v>113</v>
      </c>
      <c r="I2" s="339" t="s">
        <v>114</v>
      </c>
      <c r="J2" s="339" t="s">
        <v>1</v>
      </c>
      <c r="K2" s="338" t="s">
        <v>115</v>
      </c>
      <c r="L2" s="338" t="s">
        <v>137</v>
      </c>
      <c r="M2" s="4"/>
    </row>
    <row r="3" spans="1:13" ht="16.2" thickBot="1" x14ac:dyDescent="0.35">
      <c r="A3" s="6"/>
      <c r="B3" s="6"/>
      <c r="C3" s="1"/>
      <c r="E3" s="6"/>
      <c r="F3" s="6" t="s">
        <v>2</v>
      </c>
      <c r="G3" s="6"/>
      <c r="H3" s="6"/>
      <c r="I3" s="6"/>
      <c r="J3" s="6"/>
      <c r="K3" s="1"/>
      <c r="L3" s="1"/>
      <c r="M3" s="1"/>
    </row>
    <row r="4" spans="1:13" ht="31.2" x14ac:dyDescent="0.3">
      <c r="A4" s="417" t="s">
        <v>84</v>
      </c>
      <c r="B4" s="411">
        <v>270300</v>
      </c>
      <c r="C4" s="414" t="s">
        <v>74</v>
      </c>
      <c r="D4" s="402" t="s">
        <v>71</v>
      </c>
      <c r="E4" s="401">
        <v>6000</v>
      </c>
      <c r="F4" s="401">
        <v>3</v>
      </c>
      <c r="G4" s="403">
        <f t="shared" ref="G4" si="0">E4*F4</f>
        <v>18000</v>
      </c>
      <c r="H4" s="401"/>
      <c r="I4" s="401"/>
      <c r="J4" s="403"/>
      <c r="K4" s="402"/>
      <c r="L4" s="404"/>
      <c r="M4" s="1" t="s">
        <v>87</v>
      </c>
    </row>
    <row r="5" spans="1:13" s="6" customFormat="1" ht="31.2" x14ac:dyDescent="0.3">
      <c r="A5" s="418"/>
      <c r="B5" s="412"/>
      <c r="C5" s="415"/>
      <c r="D5" s="368" t="s">
        <v>85</v>
      </c>
      <c r="E5" s="369">
        <v>2000</v>
      </c>
      <c r="F5" s="369">
        <v>10</v>
      </c>
      <c r="G5" s="370">
        <f>E5*F5</f>
        <v>20000</v>
      </c>
      <c r="H5" s="369"/>
      <c r="I5" s="369"/>
      <c r="J5" s="369"/>
      <c r="K5" s="369"/>
      <c r="L5" s="405"/>
    </row>
    <row r="6" spans="1:13" x14ac:dyDescent="0.3">
      <c r="A6" s="418"/>
      <c r="B6" s="412"/>
      <c r="C6" s="415"/>
      <c r="D6" s="368" t="s">
        <v>75</v>
      </c>
      <c r="E6" s="369">
        <v>5600</v>
      </c>
      <c r="F6" s="369">
        <v>4</v>
      </c>
      <c r="G6" s="369"/>
      <c r="H6" s="369">
        <v>5600</v>
      </c>
      <c r="I6" s="369">
        <v>4</v>
      </c>
      <c r="J6" s="369"/>
      <c r="K6" s="368"/>
      <c r="L6" s="406"/>
      <c r="M6" s="1"/>
    </row>
    <row r="7" spans="1:13" ht="31.2" x14ac:dyDescent="0.3">
      <c r="A7" s="418"/>
      <c r="B7" s="412"/>
      <c r="C7" s="415"/>
      <c r="D7" s="368" t="s">
        <v>59</v>
      </c>
      <c r="E7" s="369">
        <v>225</v>
      </c>
      <c r="F7" s="369">
        <v>4</v>
      </c>
      <c r="G7" s="370">
        <f t="shared" ref="G7" si="1">E7*F7</f>
        <v>900</v>
      </c>
      <c r="H7" s="369">
        <v>225</v>
      </c>
      <c r="I7" s="369">
        <v>4</v>
      </c>
      <c r="J7" s="370">
        <f t="shared" ref="J7" si="2">H7*I7</f>
        <v>900</v>
      </c>
      <c r="K7" s="368" t="s">
        <v>60</v>
      </c>
      <c r="L7" s="406" t="s">
        <v>79</v>
      </c>
      <c r="M7" s="1"/>
    </row>
    <row r="8" spans="1:13" ht="16.2" thickBot="1" x14ac:dyDescent="0.35">
      <c r="A8" s="419"/>
      <c r="B8" s="413"/>
      <c r="C8" s="416"/>
      <c r="D8" s="408" t="s">
        <v>61</v>
      </c>
      <c r="E8" s="409">
        <v>450</v>
      </c>
      <c r="F8" s="407">
        <v>6</v>
      </c>
      <c r="G8" s="409">
        <f>E8*F8</f>
        <v>2700</v>
      </c>
      <c r="H8" s="409">
        <v>450</v>
      </c>
      <c r="I8" s="407">
        <v>6</v>
      </c>
      <c r="J8" s="409">
        <f>H8*I8</f>
        <v>2700</v>
      </c>
      <c r="K8" s="408" t="s">
        <v>62</v>
      </c>
      <c r="L8" s="410" t="s">
        <v>81</v>
      </c>
      <c r="M8" s="1"/>
    </row>
    <row r="9" spans="1:13" ht="31.2" x14ac:dyDescent="0.3">
      <c r="A9" s="6"/>
      <c r="B9" s="6"/>
      <c r="F9" s="400" t="s">
        <v>119</v>
      </c>
      <c r="G9" s="367">
        <f>SUM(G4:G8)</f>
        <v>41600</v>
      </c>
    </row>
    <row r="10" spans="1:13" x14ac:dyDescent="0.3">
      <c r="A10" s="6"/>
      <c r="B10" s="6"/>
      <c r="C10" s="1"/>
      <c r="E10" s="7"/>
      <c r="F10" s="6"/>
      <c r="G10" s="7"/>
      <c r="H10" s="7"/>
      <c r="I10" s="6"/>
      <c r="J10" s="7"/>
      <c r="K10" s="1"/>
      <c r="L10" s="1"/>
      <c r="M10" s="1"/>
    </row>
    <row r="11" spans="1:13" ht="16.2" thickBot="1" x14ac:dyDescent="0.35">
      <c r="A11" s="6"/>
      <c r="B11" s="6"/>
      <c r="C11" s="1"/>
      <c r="E11" s="6"/>
      <c r="F11" s="6"/>
      <c r="G11" s="6"/>
      <c r="H11" s="6"/>
      <c r="I11" s="6"/>
      <c r="J11" s="6"/>
      <c r="K11" s="1"/>
      <c r="L11" s="1"/>
      <c r="M11" s="1"/>
    </row>
    <row r="12" spans="1:13" ht="21" x14ac:dyDescent="0.3">
      <c r="A12" s="314" t="s">
        <v>99</v>
      </c>
      <c r="B12" s="335"/>
      <c r="C12" s="315" t="s">
        <v>78</v>
      </c>
      <c r="D12" s="316"/>
      <c r="E12" s="317"/>
      <c r="F12" s="317"/>
      <c r="G12" s="318"/>
      <c r="H12" s="7"/>
      <c r="I12" s="6"/>
      <c r="J12" s="7"/>
      <c r="K12" s="1"/>
      <c r="L12" s="3"/>
      <c r="M12" s="1"/>
    </row>
    <row r="13" spans="1:13" ht="16.2" thickBot="1" x14ac:dyDescent="0.35">
      <c r="A13" s="319" t="s">
        <v>100</v>
      </c>
      <c r="B13" s="336"/>
      <c r="C13" s="320" t="s">
        <v>0</v>
      </c>
      <c r="D13" s="320" t="s">
        <v>101</v>
      </c>
      <c r="E13" s="321" t="s">
        <v>102</v>
      </c>
      <c r="F13" s="321" t="s">
        <v>103</v>
      </c>
      <c r="G13" s="322" t="s">
        <v>104</v>
      </c>
      <c r="H13" s="7"/>
      <c r="I13" s="6"/>
      <c r="J13" s="7"/>
      <c r="K13" s="1"/>
      <c r="L13" s="3"/>
      <c r="M13" s="1"/>
    </row>
    <row r="14" spans="1:13" x14ac:dyDescent="0.3">
      <c r="A14" s="323" t="s">
        <v>88</v>
      </c>
      <c r="B14" s="343">
        <v>269700</v>
      </c>
      <c r="C14" s="324" t="s">
        <v>133</v>
      </c>
      <c r="D14" s="324" t="s">
        <v>106</v>
      </c>
      <c r="E14" s="325" t="s">
        <v>107</v>
      </c>
      <c r="F14" s="325">
        <v>40</v>
      </c>
      <c r="G14" s="340">
        <f>SUM(F14:F16)</f>
        <v>160</v>
      </c>
      <c r="H14" s="7"/>
      <c r="I14" s="6"/>
      <c r="J14" s="7"/>
      <c r="K14" s="1"/>
      <c r="L14" s="1"/>
      <c r="M14" s="1"/>
    </row>
    <row r="15" spans="1:13" x14ac:dyDescent="0.3">
      <c r="A15" s="326"/>
      <c r="B15" s="344"/>
      <c r="C15" s="327"/>
      <c r="D15" s="327"/>
      <c r="E15" s="328" t="s">
        <v>108</v>
      </c>
      <c r="F15" s="328">
        <v>0</v>
      </c>
      <c r="G15" s="341"/>
      <c r="H15" s="6"/>
      <c r="I15" s="6"/>
      <c r="J15" s="6"/>
      <c r="K15" s="1"/>
      <c r="L15" s="1"/>
      <c r="M15" s="1"/>
    </row>
    <row r="16" spans="1:13" ht="16.2" thickBot="1" x14ac:dyDescent="0.35">
      <c r="A16" s="329"/>
      <c r="B16" s="345"/>
      <c r="C16" s="330"/>
      <c r="D16" s="330"/>
      <c r="E16" s="331" t="s">
        <v>109</v>
      </c>
      <c r="F16" s="331">
        <f>40+80</f>
        <v>120</v>
      </c>
      <c r="G16" s="342"/>
      <c r="H16" s="6"/>
      <c r="I16" s="6"/>
      <c r="J16" s="6"/>
      <c r="K16" s="1"/>
      <c r="L16" s="1"/>
      <c r="M16" s="1"/>
    </row>
    <row r="17" spans="1:13" x14ac:dyDescent="0.3">
      <c r="A17" s="323" t="s">
        <v>88</v>
      </c>
      <c r="B17" s="397" t="s">
        <v>138</v>
      </c>
      <c r="C17" s="324" t="s">
        <v>134</v>
      </c>
      <c r="D17" s="324" t="s">
        <v>106</v>
      </c>
      <c r="E17" s="325" t="s">
        <v>107</v>
      </c>
      <c r="F17" s="325">
        <f>322+560</f>
        <v>882</v>
      </c>
      <c r="G17" s="340">
        <f>SUM(F17:F19)</f>
        <v>1010</v>
      </c>
      <c r="H17" s="6"/>
      <c r="I17" s="6"/>
      <c r="J17" s="6"/>
      <c r="K17" s="1"/>
      <c r="L17" s="1"/>
      <c r="M17" s="1"/>
    </row>
    <row r="18" spans="1:13" x14ac:dyDescent="0.3">
      <c r="A18" s="326"/>
      <c r="B18" s="398"/>
      <c r="C18" s="327"/>
      <c r="D18" s="327"/>
      <c r="E18" s="328" t="s">
        <v>108</v>
      </c>
      <c r="F18" s="328">
        <v>0</v>
      </c>
      <c r="G18" s="341"/>
      <c r="H18" s="6"/>
      <c r="I18" s="6"/>
      <c r="J18" s="6"/>
      <c r="K18" s="1"/>
      <c r="L18" s="1"/>
      <c r="M18" s="1"/>
    </row>
    <row r="19" spans="1:13" ht="16.2" thickBot="1" x14ac:dyDescent="0.35">
      <c r="A19" s="329"/>
      <c r="B19" s="399"/>
      <c r="C19" s="330"/>
      <c r="D19" s="330"/>
      <c r="E19" s="331" t="s">
        <v>109</v>
      </c>
      <c r="F19" s="331">
        <f>64+64</f>
        <v>128</v>
      </c>
      <c r="G19" s="342"/>
      <c r="H19" s="6"/>
      <c r="I19" s="6"/>
      <c r="J19" s="6"/>
      <c r="K19" s="1"/>
      <c r="L19" s="1"/>
      <c r="M19" s="1"/>
    </row>
    <row r="20" spans="1:13" x14ac:dyDescent="0.3">
      <c r="A20" s="323" t="s">
        <v>88</v>
      </c>
      <c r="B20" s="397" t="s">
        <v>139</v>
      </c>
      <c r="C20" s="324" t="s">
        <v>135</v>
      </c>
      <c r="D20" s="324" t="s">
        <v>106</v>
      </c>
      <c r="E20" s="325" t="s">
        <v>107</v>
      </c>
      <c r="F20" s="325">
        <f>160+80</f>
        <v>240</v>
      </c>
      <c r="G20" s="340">
        <f>SUM(F20:F23)</f>
        <v>600</v>
      </c>
      <c r="H20" s="6"/>
      <c r="I20" s="6"/>
      <c r="J20" s="6"/>
      <c r="K20" s="1"/>
      <c r="L20" s="1"/>
      <c r="M20" s="1"/>
    </row>
    <row r="21" spans="1:13" x14ac:dyDescent="0.3">
      <c r="A21" s="326"/>
      <c r="B21" s="398"/>
      <c r="C21" s="327"/>
      <c r="D21" s="327"/>
      <c r="E21" s="328" t="s">
        <v>108</v>
      </c>
      <c r="F21" s="328">
        <v>320</v>
      </c>
      <c r="G21" s="341"/>
      <c r="H21" s="6"/>
      <c r="I21" s="6"/>
      <c r="J21" s="6"/>
      <c r="K21" s="1"/>
      <c r="L21" s="1"/>
      <c r="M21" s="1"/>
    </row>
    <row r="22" spans="1:13" x14ac:dyDescent="0.3">
      <c r="A22" s="326"/>
      <c r="B22" s="398"/>
      <c r="C22" s="327"/>
      <c r="D22" s="327"/>
      <c r="E22" s="365" t="s">
        <v>123</v>
      </c>
      <c r="F22" s="365">
        <v>0</v>
      </c>
      <c r="G22" s="341"/>
      <c r="H22" s="6"/>
      <c r="I22" s="6"/>
      <c r="J22" s="6"/>
      <c r="K22" s="1"/>
      <c r="L22" s="1"/>
      <c r="M22" s="1"/>
    </row>
    <row r="23" spans="1:13" ht="16.2" thickBot="1" x14ac:dyDescent="0.35">
      <c r="A23" s="329"/>
      <c r="B23" s="399"/>
      <c r="C23" s="330"/>
      <c r="D23" s="330"/>
      <c r="E23" s="331" t="s">
        <v>109</v>
      </c>
      <c r="F23" s="331">
        <v>40</v>
      </c>
      <c r="G23" s="342"/>
      <c r="H23" s="6"/>
      <c r="I23" s="6"/>
      <c r="J23" s="6"/>
      <c r="K23" s="1"/>
      <c r="L23" s="1"/>
      <c r="M23" s="1"/>
    </row>
    <row r="24" spans="1:13" x14ac:dyDescent="0.3">
      <c r="A24" s="323" t="s">
        <v>88</v>
      </c>
      <c r="B24" s="397" t="s">
        <v>140</v>
      </c>
      <c r="C24" s="324" t="s">
        <v>136</v>
      </c>
      <c r="D24" s="324" t="s">
        <v>106</v>
      </c>
      <c r="E24" s="325" t="s">
        <v>107</v>
      </c>
      <c r="F24" s="325">
        <f>320+192</f>
        <v>512</v>
      </c>
      <c r="G24" s="340">
        <f>SUM(F24:F27)</f>
        <v>832</v>
      </c>
    </row>
    <row r="25" spans="1:13" x14ac:dyDescent="0.3">
      <c r="A25" s="326"/>
      <c r="B25" s="398"/>
      <c r="C25" s="327"/>
      <c r="D25" s="327"/>
      <c r="E25" s="328" t="s">
        <v>108</v>
      </c>
      <c r="F25" s="328">
        <v>0</v>
      </c>
      <c r="G25" s="341"/>
    </row>
    <row r="26" spans="1:13" x14ac:dyDescent="0.3">
      <c r="A26" s="326"/>
      <c r="B26" s="398"/>
      <c r="C26" s="327"/>
      <c r="D26" s="327"/>
      <c r="E26" s="365" t="s">
        <v>123</v>
      </c>
      <c r="F26" s="365">
        <v>0</v>
      </c>
      <c r="G26" s="341"/>
    </row>
    <row r="27" spans="1:13" ht="16.2" thickBot="1" x14ac:dyDescent="0.35">
      <c r="A27" s="329"/>
      <c r="B27" s="399"/>
      <c r="C27" s="330"/>
      <c r="D27" s="330"/>
      <c r="E27" s="331" t="s">
        <v>109</v>
      </c>
      <c r="F27" s="331">
        <f>192+128</f>
        <v>320</v>
      </c>
      <c r="G27" s="342"/>
    </row>
    <row r="28" spans="1:13" x14ac:dyDescent="0.3">
      <c r="A28" s="323" t="s">
        <v>88</v>
      </c>
      <c r="B28" s="397">
        <v>270800</v>
      </c>
      <c r="C28" s="324" t="s">
        <v>141</v>
      </c>
      <c r="D28" s="324" t="s">
        <v>106</v>
      </c>
      <c r="E28" s="325" t="s">
        <v>107</v>
      </c>
      <c r="F28" s="325">
        <v>0</v>
      </c>
      <c r="G28" s="340">
        <f>SUM(F28:F31)</f>
        <v>144</v>
      </c>
    </row>
    <row r="29" spans="1:13" x14ac:dyDescent="0.3">
      <c r="A29" s="326"/>
      <c r="B29" s="398"/>
      <c r="C29" s="327"/>
      <c r="D29" s="327"/>
      <c r="E29" s="328" t="s">
        <v>108</v>
      </c>
      <c r="F29" s="328">
        <v>144</v>
      </c>
      <c r="G29" s="341"/>
    </row>
    <row r="30" spans="1:13" x14ac:dyDescent="0.3">
      <c r="A30" s="326"/>
      <c r="B30" s="398"/>
      <c r="C30" s="327"/>
      <c r="D30" s="327"/>
      <c r="E30" s="365" t="s">
        <v>123</v>
      </c>
      <c r="F30" s="365">
        <v>0</v>
      </c>
      <c r="G30" s="341"/>
    </row>
    <row r="31" spans="1:13" ht="16.2" thickBot="1" x14ac:dyDescent="0.35">
      <c r="A31" s="329"/>
      <c r="B31" s="399"/>
      <c r="C31" s="330"/>
      <c r="D31" s="330"/>
      <c r="E31" s="331" t="s">
        <v>109</v>
      </c>
      <c r="F31" s="331">
        <v>0</v>
      </c>
      <c r="G31" s="342"/>
    </row>
    <row r="32" spans="1:13" ht="16.2" thickBot="1" x14ac:dyDescent="0.35">
      <c r="A32" s="332"/>
      <c r="B32" s="337"/>
      <c r="C32" s="362" t="s">
        <v>118</v>
      </c>
      <c r="D32" s="333"/>
      <c r="E32" s="334"/>
      <c r="F32" s="363">
        <f>SUM(F14:F31)</f>
        <v>2746</v>
      </c>
      <c r="G32" s="363">
        <f>SUM(G14:G31)</f>
        <v>2746</v>
      </c>
    </row>
    <row r="47" spans="1:13" x14ac:dyDescent="0.3">
      <c r="A47" s="6"/>
      <c r="B47" s="6"/>
      <c r="C47" s="1"/>
      <c r="E47" s="6"/>
      <c r="F47" s="6"/>
      <c r="G47" s="6"/>
      <c r="H47" s="6"/>
      <c r="I47" s="6"/>
      <c r="J47" s="6"/>
      <c r="K47" s="1"/>
      <c r="L47" s="1"/>
      <c r="M47" s="1"/>
    </row>
  </sheetData>
  <mergeCells count="28">
    <mergeCell ref="G14:G16"/>
    <mergeCell ref="G17:G19"/>
    <mergeCell ref="G20:G23"/>
    <mergeCell ref="G24:G27"/>
    <mergeCell ref="A28:A31"/>
    <mergeCell ref="B28:B31"/>
    <mergeCell ref="C28:C31"/>
    <mergeCell ref="D28:D31"/>
    <mergeCell ref="G28:G31"/>
    <mergeCell ref="A4:A8"/>
    <mergeCell ref="B4:B8"/>
    <mergeCell ref="C4:C8"/>
    <mergeCell ref="B17:B19"/>
    <mergeCell ref="B20:B23"/>
    <mergeCell ref="B24:B27"/>
    <mergeCell ref="B14:B16"/>
    <mergeCell ref="A20:A23"/>
    <mergeCell ref="C20:C23"/>
    <mergeCell ref="D20:D23"/>
    <mergeCell ref="A24:A27"/>
    <mergeCell ref="C24:C27"/>
    <mergeCell ref="D24:D27"/>
    <mergeCell ref="A14:A16"/>
    <mergeCell ref="C14:C16"/>
    <mergeCell ref="D14:D16"/>
    <mergeCell ref="A17:A19"/>
    <mergeCell ref="C17:C19"/>
    <mergeCell ref="D17:D19"/>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87C898-7701-C446-829B-11D86E584842}">
  <dimension ref="A1"/>
  <sheetViews>
    <sheetView workbookViewId="0">
      <selection activeCell="B4" sqref="B4"/>
    </sheetView>
  </sheetViews>
  <sheetFormatPr defaultColWidth="11.19921875" defaultRowHeight="15.6" x14ac:dyDescent="0.3"/>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Nav</vt:lpstr>
      <vt:lpstr>Timing System Design Summary</vt:lpstr>
      <vt:lpstr>Timing System Prototype Summary</vt:lpstr>
      <vt:lpstr>Timing Syst. Production Summary</vt:lpstr>
      <vt:lpstr>1.6.4.1 Timing System Design</vt:lpstr>
      <vt:lpstr>1.6.4.2 Timing System Prototype</vt:lpstr>
      <vt:lpstr>1.6.4.3 Timing Syst. Production</vt:lpstr>
      <vt:lpstr>Quotes</vt:lpstr>
    </vt:vector>
  </TitlesOfParts>
  <Company>Brookhaven National Lab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Purschke</dc:creator>
  <cp:lastModifiedBy>Glenn</cp:lastModifiedBy>
  <dcterms:created xsi:type="dcterms:W3CDTF">2017-02-20T17:27:49Z</dcterms:created>
  <dcterms:modified xsi:type="dcterms:W3CDTF">2019-04-07T21:19:32Z</dcterms:modified>
</cp:coreProperties>
</file>