
<file path=[Content_Types].xml><?xml version="1.0" encoding="utf-8"?>
<Types xmlns="http://schemas.openxmlformats.org/package/2006/content-types">
  <Default Extension="xml" ContentType="application/xml"/>
  <Default Extension="png" ContentType="image/png"/>
  <Default Extension="rels" ContentType="application/vnd.openxmlformats-package.relationship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5" lowestEdited="6" rupBuild="28125"/>
  <workbookPr showInkAnnotation="0" autoCompressPictures="0"/>
  <bookViews>
    <workbookView xWindow="2920" yWindow="240" windowWidth="25600" windowHeight="16060" tabRatio="848"/>
  </bookViews>
  <sheets>
    <sheet name="OVERVIEW" sheetId="20" r:id="rId1"/>
    <sheet name="Nav" sheetId="9" r:id="rId2"/>
    <sheet name="Set Up Area SUMMARY" sheetId="1" r:id="rId3"/>
    <sheet name="Module Production SUMMARY" sheetId="12" r:id="rId4"/>
    <sheet name="Sector Assembly SUMMARY" sheetId="13" r:id="rId5"/>
    <sheet name="Set Up Area - Labor" sheetId="16" r:id="rId6"/>
    <sheet name="Set Up Area -MATERIALS" sheetId="10" r:id="rId7"/>
    <sheet name="Mod Prod-Labor" sheetId="14" r:id="rId8"/>
    <sheet name="Mod Prod - MATERIALS" sheetId="17" r:id="rId9"/>
    <sheet name="Sector Assembly - Labor " sheetId="15" r:id="rId10"/>
    <sheet name="Sector Assembly -MATERIAL" sheetId="19" r:id="rId11"/>
    <sheet name="Quotations" sheetId="4" r:id="rId12"/>
  </sheets>
  <calcPr calcId="140001" concurrentCalc="0"/>
  <extLst>
    <ext xmlns:mx="http://schemas.microsoft.com/office/mac/excel/2008/main" uri="{7523E5D3-25F3-A5E0-1632-64F254C22452}">
      <mx:ArchID Flags="2"/>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F20" i="19" l="1"/>
  <c r="F3" i="19"/>
  <c r="F26" i="15"/>
  <c r="F27" i="15"/>
  <c r="F28" i="15"/>
  <c r="F29" i="15"/>
  <c r="F30" i="15"/>
  <c r="F31" i="15"/>
  <c r="F32" i="15"/>
  <c r="F17" i="15"/>
  <c r="F3" i="15"/>
  <c r="F47" i="17"/>
  <c r="F54" i="17"/>
  <c r="F59" i="17"/>
  <c r="F44" i="17"/>
  <c r="F21" i="17"/>
  <c r="F17" i="17"/>
  <c r="F36" i="17"/>
  <c r="F34" i="17"/>
  <c r="F31" i="17"/>
  <c r="G3" i="10"/>
  <c r="J2" i="10"/>
  <c r="F3" i="16"/>
  <c r="F2" i="16"/>
  <c r="J83" i="12"/>
  <c r="I23" i="10"/>
  <c r="I22" i="10"/>
  <c r="F12" i="15"/>
  <c r="F13" i="15"/>
  <c r="F14" i="15"/>
  <c r="F20" i="15"/>
  <c r="F40" i="15"/>
  <c r="J41" i="15"/>
  <c r="F41" i="15"/>
  <c r="K42" i="15"/>
  <c r="F42" i="15"/>
  <c r="F43" i="15"/>
  <c r="J44" i="15"/>
  <c r="K44" i="15"/>
  <c r="L44" i="15"/>
  <c r="F44" i="15"/>
  <c r="F33" i="15"/>
  <c r="F16" i="15"/>
  <c r="H82" i="13"/>
  <c r="H22" i="20"/>
  <c r="L53" i="15"/>
  <c r="F53" i="15"/>
  <c r="F59" i="15"/>
  <c r="F60" i="15"/>
  <c r="K61" i="15"/>
  <c r="F61" i="15"/>
  <c r="F62" i="15"/>
  <c r="J63" i="15"/>
  <c r="K63" i="15"/>
  <c r="F63" i="15"/>
  <c r="F47" i="15"/>
  <c r="H83" i="13"/>
  <c r="H23" i="20"/>
  <c r="F33" i="14"/>
  <c r="F36" i="14"/>
  <c r="F40" i="14"/>
  <c r="F42" i="14"/>
  <c r="F44" i="14"/>
  <c r="F48" i="14"/>
  <c r="F49" i="14"/>
  <c r="F50" i="14"/>
  <c r="F51" i="14"/>
  <c r="F52" i="14"/>
  <c r="L55" i="14"/>
  <c r="F55" i="14"/>
  <c r="F62" i="14"/>
  <c r="F68" i="14"/>
  <c r="F73" i="14"/>
  <c r="F75" i="14"/>
  <c r="F77" i="14"/>
  <c r="F24" i="19"/>
  <c r="F18" i="16"/>
  <c r="F12" i="16"/>
  <c r="F90" i="19"/>
  <c r="F58" i="19"/>
  <c r="F3" i="14"/>
  <c r="H15" i="20"/>
  <c r="F54" i="19"/>
  <c r="F47" i="19"/>
  <c r="F86" i="19"/>
  <c r="F80" i="19"/>
  <c r="N6" i="13"/>
  <c r="G9" i="13"/>
  <c r="N6" i="12"/>
  <c r="G9" i="12"/>
  <c r="G9" i="1"/>
  <c r="F7" i="17"/>
  <c r="F15" i="19"/>
  <c r="G25" i="10"/>
  <c r="F4" i="17"/>
  <c r="K11" i="20"/>
  <c r="M83" i="12"/>
  <c r="J15" i="20"/>
  <c r="K22" i="20"/>
  <c r="K23" i="20"/>
  <c r="K21" i="20"/>
  <c r="K17" i="20"/>
  <c r="K16" i="20"/>
  <c r="K20" i="20"/>
  <c r="K15" i="20"/>
  <c r="K14" i="20"/>
  <c r="K81" i="13"/>
  <c r="J21" i="20"/>
  <c r="H81" i="13"/>
  <c r="H21" i="20"/>
  <c r="F2" i="15"/>
  <c r="F53" i="14"/>
  <c r="J85" i="12"/>
  <c r="H17" i="20"/>
  <c r="F24" i="14"/>
  <c r="F45" i="14"/>
  <c r="F23" i="14"/>
  <c r="F2" i="14"/>
  <c r="K80" i="1"/>
  <c r="L84" i="1"/>
  <c r="I2" i="16"/>
  <c r="F14" i="19"/>
  <c r="F79" i="19"/>
  <c r="K83" i="13"/>
  <c r="J23" i="20"/>
  <c r="M85" i="12"/>
  <c r="J17" i="20"/>
  <c r="F45" i="19"/>
  <c r="F16" i="17"/>
  <c r="M84" i="12"/>
  <c r="J16" i="20"/>
  <c r="M80" i="1"/>
  <c r="Q13" i="20"/>
  <c r="J84" i="12"/>
  <c r="I2" i="15"/>
  <c r="H85" i="13"/>
  <c r="H80" i="13"/>
  <c r="P13" i="20"/>
  <c r="H11" i="20"/>
  <c r="F13" i="19"/>
  <c r="I2" i="14"/>
  <c r="J87" i="12"/>
  <c r="H16" i="20"/>
  <c r="J82" i="12"/>
  <c r="F2" i="17"/>
  <c r="I2" i="17"/>
  <c r="M82" i="1"/>
  <c r="J11" i="20"/>
  <c r="K82" i="13"/>
  <c r="K80" i="13"/>
  <c r="Q15" i="20"/>
  <c r="F2" i="19"/>
  <c r="I2" i="19"/>
  <c r="H20" i="20"/>
  <c r="P15" i="20"/>
  <c r="H14" i="20"/>
  <c r="P14" i="20"/>
  <c r="M82" i="12"/>
  <c r="Q14" i="20"/>
  <c r="J22" i="20"/>
  <c r="J20" i="20"/>
  <c r="P12" i="20"/>
  <c r="J14" i="20"/>
  <c r="Q12" i="20"/>
</calcChain>
</file>

<file path=xl/sharedStrings.xml><?xml version="1.0" encoding="utf-8"?>
<sst xmlns="http://schemas.openxmlformats.org/spreadsheetml/2006/main" count="1326" uniqueCount="600">
  <si>
    <t>Prepared By:</t>
  </si>
  <si>
    <t>Date of Est:</t>
  </si>
  <si>
    <t>DocNo.
(refer Rev. Log)</t>
  </si>
  <si>
    <t>WBS Dictionary Definition:</t>
  </si>
  <si>
    <t>Estimate Type (check all that apply):</t>
  </si>
  <si>
    <t>Work Complete</t>
  </si>
  <si>
    <t>Existing Purchase Order</t>
  </si>
  <si>
    <t>Catalog Listing or Industrial Construction Database</t>
  </si>
  <si>
    <t>Documented Vendor Quotation based on Drawings/Sketches/Specifications</t>
  </si>
  <si>
    <t>Budgetary Estimate by Vendor/Fabricator based on Sketches, Drawings, or other Written Correspondence</t>
  </si>
  <si>
    <t>Engineering Estimate based on Similar Items or Procedures</t>
  </si>
  <si>
    <t>Engineering Estimate based on Analysis</t>
  </si>
  <si>
    <t>Expert Opinion</t>
  </si>
  <si>
    <t>Supporting Documents (including but not limited to):</t>
  </si>
  <si>
    <t>Assumptions Used in Developing Estimate</t>
  </si>
  <si>
    <t>Details of the Base Estimate (explanation of the Work)</t>
  </si>
  <si>
    <t>Cost Summary</t>
  </si>
  <si>
    <t xml:space="preserve">
(see Electronic BoE file [docdb) for supporting documentation</t>
  </si>
  <si>
    <t>WBS</t>
  </si>
  <si>
    <t>Description</t>
  </si>
  <si>
    <t/>
  </si>
  <si>
    <t>sPHENIX Detector
Relativistic Heavy Ion Collider
BASIS of ESTIMATE (BoE)</t>
  </si>
  <si>
    <t>Work Package Name:</t>
  </si>
  <si>
    <t>WBS Number:</t>
  </si>
  <si>
    <t>Control Account Number</t>
  </si>
  <si>
    <t>L2 Project Name</t>
  </si>
  <si>
    <t>L2 WBS Number</t>
  </si>
  <si>
    <t>L3 Project Name (Control Account)</t>
  </si>
  <si>
    <t>L3 WBS Number</t>
  </si>
  <si>
    <t>Work Package Name</t>
  </si>
  <si>
    <t>WBS Number</t>
  </si>
  <si>
    <t>Basis of Estimate Link</t>
  </si>
  <si>
    <t>Item</t>
  </si>
  <si>
    <t>Vendor</t>
  </si>
  <si>
    <t>Total</t>
  </si>
  <si>
    <t>Status</t>
  </si>
  <si>
    <t>Basis of Estimate</t>
  </si>
  <si>
    <t>X</t>
  </si>
  <si>
    <t>Grand Total</t>
  </si>
  <si>
    <t>EMCAL Module Production and Sector Assembly</t>
  </si>
  <si>
    <t>EMCAL</t>
  </si>
  <si>
    <t>Set Up Module Production, Sector Assembly, and Test Area</t>
  </si>
  <si>
    <t>Sean Stoll</t>
  </si>
  <si>
    <t>EMCAL Module Production</t>
  </si>
  <si>
    <t>EMCal Sector Assembly</t>
  </si>
  <si>
    <t xml:space="preserve">EMCal </t>
  </si>
  <si>
    <t>Set Up Area</t>
  </si>
  <si>
    <t>EMCAL Sector Assembly</t>
  </si>
  <si>
    <t>Set Up module Production, Sector Assembly and Test Area</t>
  </si>
  <si>
    <t>Safety Review of Assembly and Test Areas</t>
  </si>
  <si>
    <t>EMCal Module Production</t>
  </si>
  <si>
    <t>EMCAL Prototype V2.1 Module Production</t>
  </si>
  <si>
    <t>Receive, unpack, log and inspect blocks for v2.1 prototpe</t>
  </si>
  <si>
    <t>Install reflectors and glue v2.1 prototype blocks</t>
  </si>
  <si>
    <t>Install SiPMs &amp; daughterboards on v2.1 prototype blocks</t>
  </si>
  <si>
    <t xml:space="preserve">   Install SiPMs &amp; daughterboards on preproduction prototype blocks</t>
  </si>
  <si>
    <t>Revise module production procedure  based on preproduction prototype</t>
  </si>
  <si>
    <t>Procure mechanical parts for final modules</t>
  </si>
  <si>
    <t>Receive, unpack, log &amp; inspect final  blocks</t>
  </si>
  <si>
    <t>Install SiPMs &amp; daughterboards on final blocks</t>
  </si>
  <si>
    <t>Design mechanical structure for final EMCAL</t>
  </si>
  <si>
    <t>Revise sector assemby procedure based on preproduction prototype</t>
  </si>
  <si>
    <t>Design mechanical fixtures for final sectors</t>
  </si>
  <si>
    <t>Design cooling system for final sectors</t>
  </si>
  <si>
    <t>Procure mechanical parts for final sectors</t>
  </si>
  <si>
    <t>Build mechanical enclosures for final sectors</t>
  </si>
  <si>
    <t>Build mechanical fixtures for final sectors</t>
  </si>
  <si>
    <t>Build cooling system for final sectors</t>
  </si>
  <si>
    <t>Install modules in final sectors</t>
  </si>
  <si>
    <t>Install readout electronics on final sectors</t>
  </si>
  <si>
    <t>Install cables &amp; cooling system on final sectors</t>
  </si>
  <si>
    <t>Test final sectors with LEDs &amp; cosmic rays</t>
  </si>
  <si>
    <t>Installation Readiness Review</t>
  </si>
  <si>
    <t>sort, machine, polish</t>
  </si>
  <si>
    <t xml:space="preserve"> inspect end surfaces / photograph</t>
  </si>
  <si>
    <t>measure/log dimensions, weight</t>
  </si>
  <si>
    <t>epoxy LG to block   (+ 24h epoxy curing time)</t>
  </si>
  <si>
    <t>epoxy end reflector   (+ 24h epoxy curing time)</t>
  </si>
  <si>
    <t>optically couple sipms/daughterboard to LG   (+ 24h epoxy curing time)</t>
  </si>
  <si>
    <t>assemble / epoxy 4 blocks into a module (+24h epoxy curing time)</t>
  </si>
  <si>
    <t>design/produce gluing fixtures for attaching LGs to blocks</t>
  </si>
  <si>
    <t>design/produce fixtures for epoxying LGs to blocks</t>
  </si>
  <si>
    <t>produce gluing fixtures</t>
  </si>
  <si>
    <t>store blocks</t>
  </si>
  <si>
    <t>organize database for block data</t>
  </si>
  <si>
    <t>sort and store LGs</t>
  </si>
  <si>
    <t>machine, polish LGs</t>
  </si>
  <si>
    <t>sort and store parts</t>
  </si>
  <si>
    <t>Procure epoxies for block module assembly</t>
  </si>
  <si>
    <t>assemble frame/enclosure</t>
  </si>
  <si>
    <t>assembly/work tables</t>
  </si>
  <si>
    <t>storage for mechanical parts</t>
  </si>
  <si>
    <t>storage for blocks</t>
  </si>
  <si>
    <t>storage for assembled blocks/modules</t>
  </si>
  <si>
    <t>storage for electronic components</t>
  </si>
  <si>
    <t>McMaster</t>
  </si>
  <si>
    <t>3M DP460 epoxy</t>
  </si>
  <si>
    <t>Saint Gobain BC600 optical epoxy</t>
  </si>
  <si>
    <t>Saint Gobain</t>
  </si>
  <si>
    <t>light guide gluing fixtures</t>
  </si>
  <si>
    <t>Momentive</t>
  </si>
  <si>
    <t>quote</t>
  </si>
  <si>
    <t xml:space="preserve">McMaster </t>
  </si>
  <si>
    <t>storage for light guides and electronics</t>
  </si>
  <si>
    <t>Lift truck</t>
  </si>
  <si>
    <t>catalog</t>
  </si>
  <si>
    <t>stationary tables</t>
  </si>
  <si>
    <t>supplementary lighting</t>
  </si>
  <si>
    <t>custom fixtures for moving/handling sectors</t>
  </si>
  <si>
    <t>cabinets</t>
  </si>
  <si>
    <t>bench lights</t>
  </si>
  <si>
    <t>power strips/misc electrical</t>
  </si>
  <si>
    <t>power strips, extension cords</t>
  </si>
  <si>
    <t>desktop computers for logging data</t>
  </si>
  <si>
    <t>catalog/web search</t>
  </si>
  <si>
    <t>misc tools</t>
  </si>
  <si>
    <t>Set up module productiction, sector assembly and test area</t>
  </si>
  <si>
    <t>past experience</t>
  </si>
  <si>
    <t>plan layout</t>
  </si>
  <si>
    <t>organize storage</t>
  </si>
  <si>
    <t>Set up test area</t>
  </si>
  <si>
    <t>set up cosmic test stand</t>
  </si>
  <si>
    <t>set up DAQ/computers</t>
  </si>
  <si>
    <t>Safety Reviews</t>
  </si>
  <si>
    <t>space req (ft^2)</t>
  </si>
  <si>
    <t>carts for moving blocks / parts</t>
  </si>
  <si>
    <t>Set Up Area - Materials - Details</t>
  </si>
  <si>
    <t>Set Up Area - Labor -Details</t>
  </si>
  <si>
    <t>catalog/web</t>
  </si>
  <si>
    <t>mold tooling</t>
  </si>
  <si>
    <t>NN Inc</t>
  </si>
  <si>
    <t>BNL</t>
  </si>
  <si>
    <t>3D printed</t>
  </si>
  <si>
    <t>StGobain</t>
  </si>
  <si>
    <t>unistrut storage shelves</t>
  </si>
  <si>
    <t xml:space="preserve">Most items are from catalog.  Assembly required.  </t>
  </si>
  <si>
    <t>Two to three different workspaces will be needed for the different types of work required: - adequate access and proximity to machine shop for initial unpacking/handling,  cleaner area for module assembly. Assume that space will be available with basic lighting and climate control, floor loading requirements - ground floor, with access for receiving/shipping/storing heavy items.  Some existing work tables, storage shelves, cabinets may be available for use. Storage space will be needed to store 64 EMCal enclosurers and incoming blocks, evolving to storage of 64 completed sectors.</t>
  </si>
  <si>
    <t>x</t>
  </si>
  <si>
    <t>• 1.0 mm total deflection per sector (not including Inner Hcal and bearing block contributions) is acceptable to meet program objectives.  More rigid structure may be required.  *The cost estimates are based on our experience processing blocks for the V2 prototype and assembling the prototype detectors. We assume that the blocks for future prototypes and the final detector will be similar, and that the light guides, reflectors, and mounting hardware will not change significantly. We assume that the 2x2 tower absorber blocks will be produced at Univ of Illinois and delivered to BNL, correctly dimensioned and ready for assembly into sectors. The lightguides will be manufactured by an outside vendor and delivered to BNL - Some additional work (machining, tapping, polishing) will be required to prepare the lightguides. The electronic readout boards with sipms will be procured and assembled under a separate WBS item( WBS 1.5.1) and provided for the block assembly</t>
  </si>
  <si>
    <t>Materials</t>
  </si>
  <si>
    <t>materials</t>
  </si>
  <si>
    <t>web Quote</t>
  </si>
  <si>
    <t>web quote</t>
  </si>
  <si>
    <t>Mcmaster</t>
  </si>
  <si>
    <t>Omega</t>
  </si>
  <si>
    <t>estimate</t>
  </si>
  <si>
    <t xml:space="preserve">   Install light guides on preproduction prototype blocks</t>
  </si>
  <si>
    <t>Readiness Review for Final Module Production</t>
  </si>
  <si>
    <t>Prepare LightGuides for final blocks</t>
  </si>
  <si>
    <t>Install light guides on final  blocks</t>
  </si>
  <si>
    <t>Readiness Review for Final module production</t>
  </si>
  <si>
    <t>Procure light guides for final blocks</t>
  </si>
  <si>
    <t>Glue final blocks together into modules</t>
  </si>
  <si>
    <t xml:space="preserve">Design screens for v2.1 prototype blocks </t>
  </si>
  <si>
    <t>Design light guides for v2.1 prototype blocks</t>
  </si>
  <si>
    <t>Procure light guides for v2.1 prototype modules</t>
  </si>
  <si>
    <t>Procure mechanical parts for V2.1 prototype modules</t>
  </si>
  <si>
    <t>Prepare light guides for V2.1 prototype</t>
  </si>
  <si>
    <t>Design 2D projective blocks for preproduction prototype</t>
  </si>
  <si>
    <t>Design screens for preproduction prototype blocks</t>
  </si>
  <si>
    <t>Design light guides for preproduction prototype</t>
  </si>
  <si>
    <t>custom</t>
  </si>
  <si>
    <t>Fittings</t>
  </si>
  <si>
    <t>Prepare mounting supports for V2.1 prototype</t>
  </si>
  <si>
    <t xml:space="preserve">Install blocks in v2.1 prototype </t>
  </si>
  <si>
    <t>Install readout electronics on v2.1 prototype</t>
  </si>
  <si>
    <t>Install cooling system on v2.1 prototype</t>
  </si>
  <si>
    <t>Test v2.1 prototype with LEDs &amp; cosmic rays</t>
  </si>
  <si>
    <t>Pack &amp; ship v2.1 prototype to Fermilab</t>
  </si>
  <si>
    <t>Test v2.1 prototype in test beam</t>
  </si>
  <si>
    <t>Analyze test beam results from v2.1 prototype</t>
  </si>
  <si>
    <t>Completion of v2.1 prototype</t>
  </si>
  <si>
    <t>NOTES</t>
  </si>
  <si>
    <t>Duration (d)</t>
  </si>
  <si>
    <t>Sector Assembly</t>
  </si>
  <si>
    <t>V2.1 prototype</t>
  </si>
  <si>
    <t>PreProduction Prototype</t>
  </si>
  <si>
    <t>Final Production</t>
  </si>
  <si>
    <t>total</t>
  </si>
  <si>
    <t>rails, stands, etc</t>
  </si>
  <si>
    <t>Dell</t>
  </si>
  <si>
    <t>Install light guides on v2.1 prototype blocks</t>
  </si>
  <si>
    <t xml:space="preserve">   Install reflectors and mounting supports on preproduction prototype blocks</t>
  </si>
  <si>
    <t>Install reflectors and mounting supports on final  blocks</t>
  </si>
  <si>
    <t>Procure Mechanical parts for  v2.1 prototype blocks</t>
  </si>
  <si>
    <t>Design 2D projective blocks for v2.1 prototype</t>
  </si>
  <si>
    <t>Design Cooling System for v2.1</t>
  </si>
  <si>
    <t>Procure parts for cooling system for V2.1 prototype</t>
  </si>
  <si>
    <t>Procure parts for cooling system for final sector production</t>
  </si>
  <si>
    <t>Repair or rework any sectors as required</t>
  </si>
  <si>
    <t>subtotal</t>
  </si>
  <si>
    <t>design/produce gluing fixtures to attach light guides</t>
  </si>
  <si>
    <t>design custom fixtures for moving/handling sectors</t>
  </si>
  <si>
    <t>produce fixtures for epoxying LGs to blocks</t>
  </si>
  <si>
    <t>Set up and organize space and furnishing for module and sector production work. This includes areas for receiving/unpacking, preparation and storage of blocks, assembly of modules, assembly of sectors, testing of assembled sectors, and storage of 64 completed sectors prior to installation. Equipment necessary to move and store ~900lb sectors.</t>
  </si>
  <si>
    <t>Labor</t>
  </si>
  <si>
    <t>Procure parts for cooling system for final sectors</t>
  </si>
  <si>
    <t>thermal strap</t>
  </si>
  <si>
    <t>Digikey</t>
  </si>
  <si>
    <t>hardware</t>
  </si>
  <si>
    <t>misc parts</t>
  </si>
  <si>
    <t>Resource Name</t>
  </si>
  <si>
    <t>Initials</t>
  </si>
  <si>
    <t>Group</t>
  </si>
  <si>
    <t>ADMIN1 PO</t>
  </si>
  <si>
    <t>A</t>
  </si>
  <si>
    <t>Administrative</t>
  </si>
  <si>
    <t>PROF3 PO E</t>
  </si>
  <si>
    <t>P</t>
  </si>
  <si>
    <t>Engineering</t>
  </si>
  <si>
    <t>PROF3 PO M</t>
  </si>
  <si>
    <t>PROF4 PO E</t>
  </si>
  <si>
    <t>PROF4 PO M</t>
  </si>
  <si>
    <t>SCI3 PO</t>
  </si>
  <si>
    <t>S</t>
  </si>
  <si>
    <t>Scientific</t>
  </si>
  <si>
    <t>TECH3 PO E</t>
  </si>
  <si>
    <t>T</t>
  </si>
  <si>
    <t>Technical</t>
  </si>
  <si>
    <t>TECH3 PO M</t>
  </si>
  <si>
    <t>TECH3 PO D</t>
  </si>
  <si>
    <t>JOBSHOP PO M</t>
  </si>
  <si>
    <t>Absorber Block Supports (custom)</t>
  </si>
  <si>
    <t>Sheet Metal Boxes  (from Dan C. 7/2017)</t>
  </si>
  <si>
    <t>misc hardware</t>
  </si>
  <si>
    <t>jigs and fixtures</t>
  </si>
  <si>
    <t>misc hdwr</t>
  </si>
  <si>
    <t>Fixed Costs (Material)</t>
  </si>
  <si>
    <t xml:space="preserve">M&amp; S Contingency Rules Applied </t>
  </si>
  <si>
    <t>Set Up</t>
  </si>
  <si>
    <t>Modules</t>
  </si>
  <si>
    <t>Sectors</t>
  </si>
  <si>
    <t xml:space="preserve">total </t>
  </si>
  <si>
    <t>engin est</t>
  </si>
  <si>
    <t>polished Al (1/16")  0.0625" thick</t>
  </si>
  <si>
    <t>Momentive RTV615 couplant (stock)</t>
  </si>
  <si>
    <t>2-56 set screws and nuts (pcb to LG)</t>
  </si>
  <si>
    <t>misc mech hdwr: nuts, screws, etcs</t>
  </si>
  <si>
    <t>Produce LG gluing fixtures</t>
  </si>
  <si>
    <t>32 x $158/500ml kit   9/2017</t>
  </si>
  <si>
    <t>misc hdwr: screws, etc</t>
  </si>
  <si>
    <t>1.03.02</t>
  </si>
  <si>
    <t>1.03.02.01</t>
  </si>
  <si>
    <t>1.03.02.02</t>
  </si>
  <si>
    <t>1.03.02.03</t>
  </si>
  <si>
    <t>*The cost estimates are based on our experience processing blocks for the V2 and V2.1 prototypes and assembling the prototype detectors. We assume that the blocks for future prototypes and the final detector will be similar, and that the light guides, reflectors, and mounting hardware will not change significantly. We assume that the 2x2 tower absorber blocks will be produced at Univ of Illinois and delivered to BNL, correctly dimensioned and ready for assembly into sectors. The lightguides will be manufactured by an outside vendor and delivered to BNL - Some additional work (machining, tapping, polishing) will be required to prepare the lightguides. The electronic readout boards with sipms will be procured and assembled under a separate WBS item( WBS 1.5.1) and provided for the block assembly</t>
  </si>
  <si>
    <t>ACTIVITY ID</t>
  </si>
  <si>
    <t>Procure light guides for V2.1 prototype modules</t>
  </si>
  <si>
    <t>Procure EMCAL Prototype V2.1 Blocks &amp; Modules - Delivery Acceptance</t>
  </si>
  <si>
    <t>Procure light guides for preproduction prototype sector 0</t>
  </si>
  <si>
    <t>Procure mechanical parts for modules for preproduction prototype sector 0</t>
  </si>
  <si>
    <t>Install reflectors on preproduction prototype blocks sector 0</t>
  </si>
  <si>
    <t>Install light guides on preproduction prototype blocks  sector 0</t>
  </si>
  <si>
    <t>Set Up EMCal Test Area</t>
  </si>
  <si>
    <t>Set up EMCAL Final module production and sector assembly areas</t>
  </si>
  <si>
    <t>complete</t>
  </si>
  <si>
    <t>EMCAL PreProduction  Module Production for Sector 0</t>
  </si>
  <si>
    <t>IGUS</t>
  </si>
  <si>
    <t>rails and rail blocks for 1 sector</t>
  </si>
  <si>
    <t xml:space="preserve">polished Al reflective end plates (8 shapes) </t>
  </si>
  <si>
    <t>misc screws/hdwr</t>
  </si>
  <si>
    <t>existing test stand</t>
  </si>
  <si>
    <t>Copper tubing (1/4")</t>
  </si>
  <si>
    <t>Mcmastr</t>
  </si>
  <si>
    <t>Procure parts for cooling system for preproduction prototype (Sector 0)</t>
  </si>
  <si>
    <t>Build mechanical stand/support for preproduction prototype (Sector 0)</t>
  </si>
  <si>
    <t>WBS-ok</t>
  </si>
  <si>
    <t>Momentive RTV615 for optical coupling sipms to LGs</t>
  </si>
  <si>
    <t>StGob BC600 for coupling LGs &amp; refl to blocks</t>
  </si>
  <si>
    <t>EMCAL Prototype V2.1  Production</t>
  </si>
  <si>
    <t>Preproduction prototype (Sector 0)</t>
  </si>
  <si>
    <t>total hours:</t>
  </si>
  <si>
    <t>Preproduction prototype (Sectors 1-12)</t>
  </si>
  <si>
    <t>per part $ 8.20 x 800</t>
  </si>
  <si>
    <t>800/800 from V2.1 quote/order</t>
  </si>
  <si>
    <t>already purchased during V2.1</t>
  </si>
  <si>
    <t>gluing fixtures</t>
  </si>
  <si>
    <t>Procure parts for cooling system for preproduction prototype (Sectors 1-12)</t>
  </si>
  <si>
    <t>Build mechanical stand/support for preproduction prototype (Sectors 1-12)</t>
  </si>
  <si>
    <t>sector box (6 sides)</t>
  </si>
  <si>
    <t>PreProduction Prototype (Sectors 0 -12)</t>
  </si>
  <si>
    <t>Final Production (Sectors 13-64)</t>
  </si>
  <si>
    <t>Totals</t>
  </si>
  <si>
    <t>Install light guides on preproduction prototype blocks</t>
  </si>
  <si>
    <t>EMCAL PreProduction Prototype Module Production (sector 0 + sectors 1-12)</t>
  </si>
  <si>
    <t>subtotal:</t>
  </si>
  <si>
    <t>EMCAL Preproduction Prototype Sector Assembly and testing (Sector 0 &amp; sectors 1-12)</t>
  </si>
  <si>
    <t>Design mechanical enclosure for preproduction prototype Sector 0</t>
  </si>
  <si>
    <t>Design mechanical support structure for preproduction prototype Sector 0</t>
  </si>
  <si>
    <t>Design cooling system for preproduction prototype Sector 0</t>
  </si>
  <si>
    <t>Procure mechanical parts for preproduction prototype  Sector 0</t>
  </si>
  <si>
    <t>Procure parts for cooling system for preproduction  prototype Sector 0</t>
  </si>
  <si>
    <t>Build mechanical enclosure for preproduction prototype Sector 0</t>
  </si>
  <si>
    <t>Build mechanical support for preproduction prototype Sector 0</t>
  </si>
  <si>
    <t>Build cooling system for preproduction prototype Sector 0</t>
  </si>
  <si>
    <t>Install modules in preproduction prototype Sector 0</t>
  </si>
  <si>
    <t>Install readout electronics on preproduction prototype Sector 0</t>
  </si>
  <si>
    <t>Install cables and cooling system on preproduction prototype Sector 0</t>
  </si>
  <si>
    <t>Revise module and sector design based on performance of Sector 0</t>
  </si>
  <si>
    <t>Test preproduction prototype Sector 0 with LEDs &amp; cosmic rays</t>
  </si>
  <si>
    <t>Analyze test results from preproduction prototype Sector 0</t>
  </si>
  <si>
    <t>Performance review of preproduction prototype Sector 0</t>
  </si>
  <si>
    <t>Preproduction prototype (Sectors 0)</t>
  </si>
  <si>
    <t>Readiness Review for Prepro Sectors 1-12</t>
  </si>
  <si>
    <t>Procure mechanical parts for Prepro Sectors 1-12</t>
  </si>
  <si>
    <t>Procure parts for cooling system for Prepro Sectors 1-12</t>
  </si>
  <si>
    <t>Build mechanical enclosure for Prepro Sectors 1-12</t>
  </si>
  <si>
    <t>Build mechanical support for Prepro Sectors 1-12</t>
  </si>
  <si>
    <t>Build cooling system for Prepro Sectors 1-12</t>
  </si>
  <si>
    <t>Install modules in Prepro Sectors 1-12</t>
  </si>
  <si>
    <t>Install readout electronics on Prepro Sectors 1-12</t>
  </si>
  <si>
    <t>Install cables and cooling system on Prepro Sectors 1-12</t>
  </si>
  <si>
    <t>Test preproduction sectors 1-12 with LEDs &amp; cosmic rays</t>
  </si>
  <si>
    <t>Analyze test results from Prepro Sectors 1-12</t>
  </si>
  <si>
    <t>subtotal 13 sectors</t>
  </si>
  <si>
    <t>EMCAL Final Sector Assembly (remaining 53 sectors, Descoped by x 0.77)</t>
  </si>
  <si>
    <t>rails and rail blocks</t>
  </si>
  <si>
    <t>PreAmp Loop</t>
  </si>
  <si>
    <t>thermal gap pads</t>
  </si>
  <si>
    <t xml:space="preserve">Thermal epoxy </t>
  </si>
  <si>
    <t>Thermal paste</t>
  </si>
  <si>
    <t>SIPM Cooling Loop</t>
  </si>
  <si>
    <t>McMcaster</t>
  </si>
  <si>
    <t>Copper tabs</t>
  </si>
  <si>
    <t>mcmaster</t>
  </si>
  <si>
    <t>thermal Gap Pad  adhesive</t>
  </si>
  <si>
    <t>digikey</t>
  </si>
  <si>
    <t>Solder</t>
  </si>
  <si>
    <t>Interface Board</t>
  </si>
  <si>
    <t xml:space="preserve">thermal Gap Pad </t>
  </si>
  <si>
    <t>Copper Pads</t>
  </si>
  <si>
    <t>Interior Sector 0 (updated 2/5/2019)</t>
  </si>
  <si>
    <t>Alum PreAmp Cooling plate &amp; support mount</t>
  </si>
  <si>
    <t xml:space="preserve">Assumes avg  production rate  1 sector/10days for initial production </t>
  </si>
  <si>
    <t>Assumes increased avg  production rate  1 sector/6 days for "Full" production</t>
  </si>
  <si>
    <t>PROF4 PO E, TECH3 PO M</t>
  </si>
  <si>
    <t>Budgeted Labor (h)</t>
  </si>
  <si>
    <t>Glue preproduction prototype blocks together into modules sector 0</t>
  </si>
  <si>
    <t>Procure light guides for final modules (completed during prePreod 1-12 phase)</t>
  </si>
  <si>
    <t>PROF4 PO M, TECH3 PO D</t>
  </si>
  <si>
    <t>PROF4 PO E, TECH3 PO E, TECH3 PO M</t>
  </si>
  <si>
    <t>PROF4 PO E, PROF4 PO M, TECH3 PO M</t>
  </si>
  <si>
    <t>Already done for sectors 1-12</t>
  </si>
  <si>
    <t>S180800</t>
  </si>
  <si>
    <t>S180900</t>
  </si>
  <si>
    <t>S181000</t>
  </si>
  <si>
    <t>S181100</t>
  </si>
  <si>
    <t>S181200</t>
  </si>
  <si>
    <t>S181300</t>
  </si>
  <si>
    <t>S181400</t>
  </si>
  <si>
    <t>S181500</t>
  </si>
  <si>
    <t>S181600</t>
  </si>
  <si>
    <t>TECH3 PO M, PROF4 PO E</t>
  </si>
  <si>
    <t>PROF4 PO E, TECH3 PO E, STU</t>
  </si>
  <si>
    <t>EMCAL Final Sector Assembly  (Sectors 13-64)</t>
  </si>
  <si>
    <t xml:space="preserve">Procure light guides for Prepro Sector 1-12 modules  </t>
  </si>
  <si>
    <t>Procure mechanical parts for Prepro Sector 1-12 modules</t>
  </si>
  <si>
    <t>Receive, unpack, log &amp; inspect Prepro Sectors 1-12 blocks</t>
  </si>
  <si>
    <t>Install reflectors on blocks for Prepro Sector 1-12 modules</t>
  </si>
  <si>
    <t>Install SiPM daughterboards on blocks for Prepro Sector 1-12 modules</t>
  </si>
  <si>
    <t>Glue blocks together into modules for Prepro Sector 1-12 modules</t>
  </si>
  <si>
    <t>EMCAL Final Module Production (Sectors 13-64)</t>
  </si>
  <si>
    <t>EMCAL Preproduction -  Sector Assembly and testing (Sectors 0, 1-12)</t>
  </si>
  <si>
    <t>EMCAL PreProduction  Module Production for Sectors 1-12</t>
  </si>
  <si>
    <t>engin est.</t>
  </si>
  <si>
    <t>S180700</t>
  </si>
  <si>
    <t>Assembly of  EMCal absorber blocks, received from UIUC, into modules of 4 blocks. This includes preparation of the blocks:  attaching reflectors, light guides, and readout electronics to each block. Modules will be prepared in production runs for Sector 0, Sectors 1-12, and then Sectors 13-64.</t>
  </si>
  <si>
    <t>total (h)</t>
  </si>
  <si>
    <t>labor (h)</t>
  </si>
  <si>
    <t>Labor (h)</t>
  </si>
  <si>
    <t>Materials ($)</t>
  </si>
  <si>
    <t>EMC Module Production - Labor -Details</t>
  </si>
  <si>
    <t>Sector Assembly - Labor - Details</t>
  </si>
  <si>
    <t>(Sector Assembly -  Materials - details)</t>
  </si>
  <si>
    <t>Module Production - MATERIALS</t>
  </si>
  <si>
    <t>Estimate Uncertainty</t>
  </si>
  <si>
    <t>total w/est. Uncert.</t>
  </si>
  <si>
    <t>1.03.02.02.01</t>
  </si>
  <si>
    <t>1.03.02.02.02</t>
  </si>
  <si>
    <t>1.03.02.02.03</t>
  </si>
  <si>
    <t>1.03.02.03.01</t>
  </si>
  <si>
    <t>1.03.02.03.02</t>
  </si>
  <si>
    <t>1.03.02.03.03</t>
  </si>
  <si>
    <t>Set Up Module Production, Sector Assmbly and Test Area</t>
  </si>
  <si>
    <t xml:space="preserve">Assembly of EMCAL modules into sectors: installation of modules into sector boxes, including attaching modules to backplane, installation of readout electronics, cabling, and cooling.  This BOE covers the cost of construction of the EMCal Sectors in production runs for Sector 0, Sectors 1-12, and Sectors 13-64. The sector enclosures are of stainless steel sheet metal construction connected to a strongback and are supported by bearing blocks mounted to rails on the Inner HCal.  There are 2 EMCal sectors (North and South) for each HCal sector.   </t>
  </si>
  <si>
    <t>Procure mechanical parts for preproduction prototype sectors 1-12</t>
  </si>
  <si>
    <t>Procure mechanical parts for final sectors - deliv accpt.</t>
  </si>
  <si>
    <t xml:space="preserve">   Procure light guides for preproduction prototype modules for Sector 0</t>
  </si>
  <si>
    <t xml:space="preserve">   Procure mechanical parts for preproduction prototype modules for Sector 0</t>
  </si>
  <si>
    <t xml:space="preserve">   Receive, unpack, log &amp; inspect preproduction prototype blocks for sector 0</t>
  </si>
  <si>
    <t>Set Up Module Production, Sector Assembly Test Area</t>
  </si>
  <si>
    <t>eng estimate</t>
  </si>
  <si>
    <t>subtotal (one sector parts + jigs/fixtures)</t>
  </si>
  <si>
    <t>(left out of P6)</t>
  </si>
  <si>
    <t>(Left out of P6)</t>
  </si>
  <si>
    <t>Interior 52 sectors plus 1 process spare</t>
  </si>
  <si>
    <t>WBS/Activity ID</t>
  </si>
  <si>
    <t>TECH</t>
  </si>
  <si>
    <t>PROF</t>
  </si>
  <si>
    <t>Duration (days)</t>
  </si>
  <si>
    <t>SCI</t>
  </si>
  <si>
    <t>SUBSUMED INTO THE SECTORS 1-12 WORK</t>
  </si>
  <si>
    <t>PROF4 PO E, TECH3 PO M, STU, SCI 4</t>
  </si>
  <si>
    <t>PROF4 PO E, SCI3_PO_PM, SCI 4</t>
  </si>
  <si>
    <t>PROF4 PO E, STU, SCI 4</t>
  </si>
  <si>
    <t>SCI3 PO, STU, SCI 4</t>
  </si>
  <si>
    <t>PROF4 PO M, TECH3 PO M, STU, SCI 4, PROF4 PO E, TECH3 PO E</t>
  </si>
  <si>
    <t>STU</t>
  </si>
  <si>
    <t>STU, SCI 4</t>
  </si>
  <si>
    <t>setting up existing lab areas at BNL</t>
  </si>
  <si>
    <t>to produce prototypes of similar size and mass</t>
  </si>
  <si>
    <t>"past experience" takes account of</t>
  </si>
  <si>
    <t>Task labor hours</t>
  </si>
  <si>
    <t>Task Labor Hours</t>
  </si>
  <si>
    <t>As noted above, experience has been gained for the Modules in assembling prototypes of the same size and complexity for testing with Cosmics and at FNAL. The hours needed to do the work were noted and form the basis for estimating hours for the pre-production prototyping and the production work.</t>
  </si>
  <si>
    <t>Past experience</t>
  </si>
  <si>
    <t>Past experience refers to experience with the</t>
  </si>
  <si>
    <t xml:space="preserve">EMCal prototypes, which had similar shape, size </t>
  </si>
  <si>
    <t>and construction. We noted the hours</t>
  </si>
  <si>
    <t>needed for those tasks and use that as basis</t>
  </si>
  <si>
    <t>Engineering judgement</t>
  </si>
  <si>
    <t>NEED TO ASSIGN HOURS HERE AND IN P6 - 40 each SCI AND PROF</t>
  </si>
  <si>
    <t>rail pallettes for handling/storage of sectors (1-12)</t>
  </si>
  <si>
    <t>rail pallettes for handling/storage of sectors (13-64)</t>
  </si>
  <si>
    <t>1.5m rail segment + plywood base</t>
  </si>
  <si>
    <t>Igus</t>
  </si>
  <si>
    <t>needed Apr 2019</t>
  </si>
  <si>
    <t>needed Apr 2020</t>
  </si>
  <si>
    <t>quote, Eng estimate</t>
  </si>
  <si>
    <t>BNL shops</t>
  </si>
  <si>
    <t>assemble/arrange shelving and cabinets</t>
  </si>
  <si>
    <t>design/produce gluing fixtures to assemble sectors</t>
  </si>
  <si>
    <t>IGUS QUOTE</t>
  </si>
  <si>
    <t xml:space="preserve">storage shelves for 12 assembled sectors </t>
  </si>
  <si>
    <t xml:space="preserve">storage shelves for 52 assembled sectors </t>
  </si>
  <si>
    <t xml:space="preserve"> storage shelves</t>
  </si>
  <si>
    <t>rolling work tables</t>
  </si>
  <si>
    <t>handling/lifting/moving sectors</t>
  </si>
  <si>
    <t>computer for measurements / logging data</t>
  </si>
  <si>
    <t xml:space="preserve">EMCAL PreProduction  Module Production </t>
  </si>
  <si>
    <t>quote #BR02622 Jan 2019</t>
  </si>
  <si>
    <t>Eclipse Metal</t>
  </si>
  <si>
    <t>per part @$10.7622 x 20000 (updated Jan/19)</t>
  </si>
  <si>
    <t>including machining</t>
  </si>
  <si>
    <t>NN Quote</t>
  </si>
  <si>
    <t>Eclipse Quote</t>
  </si>
  <si>
    <t>Procure epoxies for block-module assembly</t>
  </si>
  <si>
    <t>Eclipse</t>
  </si>
  <si>
    <t>Polished Al reflectors (8 shapes,52 sect.)</t>
  </si>
  <si>
    <t>6200 pieces including machining, mold mod, and fixtures</t>
  </si>
  <si>
    <t>sector box (x2)</t>
  </si>
  <si>
    <t>SBU shop</t>
  </si>
  <si>
    <t>sawtooth supports 8 pieces (x2)</t>
  </si>
  <si>
    <t>Eclipse quote</t>
  </si>
  <si>
    <t>sector box (x12)</t>
  </si>
  <si>
    <t>Interior Sector 1-12 plus 4 process spare</t>
  </si>
  <si>
    <t>rails and rail blocks for 1 sector ($375.75 /sector)</t>
  </si>
  <si>
    <t>S180500</t>
  </si>
  <si>
    <t>S180200</t>
  </si>
  <si>
    <t>Set Up EMCal Final Module Prod and Sector Assembly Area</t>
  </si>
  <si>
    <t>S180600</t>
  </si>
  <si>
    <t>S181700</t>
  </si>
  <si>
    <t>S182300</t>
  </si>
  <si>
    <t>S182400</t>
  </si>
  <si>
    <t>S182500</t>
  </si>
  <si>
    <t>S182600</t>
  </si>
  <si>
    <t>S183200</t>
  </si>
  <si>
    <t>S183700</t>
  </si>
  <si>
    <t>S183500</t>
  </si>
  <si>
    <t>S183900</t>
  </si>
  <si>
    <t>S184000</t>
  </si>
  <si>
    <t>S184200-800</t>
  </si>
  <si>
    <t>S184900-185500</t>
  </si>
  <si>
    <t>S185700</t>
  </si>
  <si>
    <t>S185900</t>
  </si>
  <si>
    <t>S186000</t>
  </si>
  <si>
    <t>S186100</t>
  </si>
  <si>
    <t>S186200</t>
  </si>
  <si>
    <t>S186300</t>
  </si>
  <si>
    <t>S186400</t>
  </si>
  <si>
    <t>S186500-187100</t>
  </si>
  <si>
    <t>S187200-400</t>
  </si>
  <si>
    <t>S187500</t>
  </si>
  <si>
    <t>S187600</t>
  </si>
  <si>
    <t>S187800</t>
  </si>
  <si>
    <t>S188800</t>
  </si>
  <si>
    <t>S188200</t>
  </si>
  <si>
    <t>S188300</t>
  </si>
  <si>
    <t>S188400</t>
  </si>
  <si>
    <t>S188500</t>
  </si>
  <si>
    <t>S188600</t>
  </si>
  <si>
    <t>S188700</t>
  </si>
  <si>
    <t>S188900</t>
  </si>
  <si>
    <t>S189000</t>
  </si>
  <si>
    <t>S189100</t>
  </si>
  <si>
    <t>S189300</t>
  </si>
  <si>
    <t>S189500</t>
  </si>
  <si>
    <t>S189700</t>
  </si>
  <si>
    <t>S189800</t>
  </si>
  <si>
    <t>S189900</t>
  </si>
  <si>
    <t>S190400-500</t>
  </si>
  <si>
    <t>S190600-700</t>
  </si>
  <si>
    <t>S191000</t>
  </si>
  <si>
    <t>S191100</t>
  </si>
  <si>
    <t>S191200</t>
  </si>
  <si>
    <t>S191300</t>
  </si>
  <si>
    <t>S191400</t>
  </si>
  <si>
    <t>S191500</t>
  </si>
  <si>
    <t>S191600</t>
  </si>
  <si>
    <t>S191700</t>
  </si>
  <si>
    <t>S191800</t>
  </si>
  <si>
    <t>S191900</t>
  </si>
  <si>
    <t>S192100</t>
  </si>
  <si>
    <t>S192200-800</t>
  </si>
  <si>
    <t>S192900-193500</t>
  </si>
  <si>
    <t>S193600</t>
  </si>
  <si>
    <t>S193700</t>
  </si>
  <si>
    <t>S193800</t>
  </si>
  <si>
    <t>S193900</t>
  </si>
  <si>
    <t>S194000</t>
  </si>
  <si>
    <t>S194100</t>
  </si>
  <si>
    <t>S194200</t>
  </si>
  <si>
    <t>S194300</t>
  </si>
  <si>
    <t>S194500</t>
  </si>
  <si>
    <t>Readiness Review for final sector 13-64 production</t>
  </si>
  <si>
    <t>S194600</t>
  </si>
  <si>
    <t>S194800-195400</t>
  </si>
  <si>
    <t>S195500-196100</t>
  </si>
  <si>
    <t>S196200</t>
  </si>
  <si>
    <t>S196300</t>
  </si>
  <si>
    <t>S196400</t>
  </si>
  <si>
    <t>S196500</t>
  </si>
  <si>
    <t>S196700</t>
  </si>
  <si>
    <t>S196800</t>
  </si>
  <si>
    <t>S196900</t>
  </si>
  <si>
    <t>S197000</t>
  </si>
  <si>
    <t>S197200</t>
  </si>
  <si>
    <t>S181800</t>
  </si>
  <si>
    <t>S181900</t>
  </si>
  <si>
    <t>S182100</t>
  </si>
  <si>
    <t>S182000</t>
  </si>
  <si>
    <t>S182200</t>
  </si>
  <si>
    <t>S189200</t>
  </si>
  <si>
    <t>S182700</t>
  </si>
  <si>
    <t>S182800-900</t>
  </si>
  <si>
    <t>S183400</t>
  </si>
  <si>
    <t>S183600</t>
  </si>
  <si>
    <t>S185800</t>
  </si>
  <si>
    <t>sectors 13-64</t>
  </si>
  <si>
    <t>S187700</t>
  </si>
  <si>
    <t>Install Reflectors on final blocks</t>
  </si>
  <si>
    <t>S187900</t>
  </si>
  <si>
    <t>S185600</t>
  </si>
  <si>
    <t>S188100</t>
  </si>
  <si>
    <t>Install SiPMs daughterboards on final blocks M&amp;S</t>
  </si>
  <si>
    <t>Receive, unpack, log &amp; inspect preproduction prototype blocks sector 0 M&amp;S</t>
  </si>
  <si>
    <t>S184800</t>
  </si>
  <si>
    <t>Al reflective plates</t>
  </si>
  <si>
    <t>S185500</t>
  </si>
  <si>
    <t>Procure parts for cooling system for V2.1 prototype M&amp;S</t>
  </si>
  <si>
    <t>Pack &amp; ship v2.1 prototype to Fermilab M&amp;S</t>
  </si>
  <si>
    <t>S189400</t>
  </si>
  <si>
    <t>Test v2.1 prototype in test beam at Fermilab M&amp;S</t>
  </si>
  <si>
    <t>S189600</t>
  </si>
  <si>
    <t>Procure mechanical parts for preproduction prototype  Sector 0 M&amp;S FY19</t>
  </si>
  <si>
    <t>S190800-900</t>
  </si>
  <si>
    <t>S190200-300</t>
  </si>
  <si>
    <t>S195500- 196100</t>
  </si>
  <si>
    <t>Copper tubing (3/8")</t>
  </si>
  <si>
    <t xml:space="preserve">Alum PreAmp Cooling plates </t>
  </si>
  <si>
    <t>sawtooth supports (2x4/sect)</t>
  </si>
  <si>
    <t>subtotal 1 sector + spare</t>
  </si>
  <si>
    <t>ordered</t>
  </si>
  <si>
    <t>pending</t>
  </si>
  <si>
    <t>SBU Shop</t>
  </si>
  <si>
    <t>sawtooth supports (8 pcs/sector)</t>
  </si>
  <si>
    <t>subtotal (12 sectors worth + jigs/fixtures)</t>
  </si>
  <si>
    <t>Alum PreAmp Cooling plate</t>
  </si>
  <si>
    <t>Previous version: May 2018 OPA</t>
  </si>
  <si>
    <t>141 v2</t>
  </si>
  <si>
    <t>S180300 / S180400</t>
  </si>
  <si>
    <t>Complete FY2018</t>
  </si>
  <si>
    <t>S183100</t>
  </si>
  <si>
    <t>S183300</t>
  </si>
  <si>
    <t>Receive, unpack, log &amp; inspect blocks for Prepro Sectors 1-12</t>
  </si>
  <si>
    <t>not clear any materials are needed</t>
  </si>
  <si>
    <t>EMCAL Final Module Fabrication</t>
  </si>
  <si>
    <t xml:space="preserve"> (0.75 x 0.77  75% remaining, descoped x 0.77))</t>
  </si>
  <si>
    <t>No added materials needed</t>
  </si>
  <si>
    <t>S191110</t>
  </si>
  <si>
    <t>S192200-810</t>
  </si>
  <si>
    <t>S193500</t>
  </si>
  <si>
    <t>S193710</t>
  </si>
  <si>
    <t>P6 has an error</t>
  </si>
  <si>
    <t>Exactly $63,000 too low</t>
  </si>
  <si>
    <t>Left out a "0" in enterring value</t>
  </si>
  <si>
    <t>It lists $7,893, not $70,893</t>
  </si>
  <si>
    <t>This is $63,000 low</t>
  </si>
  <si>
    <t>See note below on cooling</t>
  </si>
  <si>
    <t>S196100</t>
  </si>
</sst>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6" formatCode="&quot;$&quot;#,##0_);[Red]\(&quot;$&quot;#,##0\)"/>
    <numFmt numFmtId="44" formatCode="_(&quot;$&quot;* #,##0.00_);_(&quot;$&quot;* \(#,##0.00\);_(&quot;$&quot;* &quot;-&quot;??_);_(@_)"/>
    <numFmt numFmtId="164" formatCode="&quot;$&quot;#,##0"/>
    <numFmt numFmtId="165" formatCode="&quot;$&quot;#,##0.00"/>
    <numFmt numFmtId="166" formatCode="_(&quot;$&quot;* #,##0_);_(&quot;$&quot;* \(#,##0\);_(&quot;$&quot;* &quot;-&quot;??_);_(@_)"/>
    <numFmt numFmtId="167" formatCode="_([$$-409]* #,##0.00_);_([$$-409]* \(#,##0.00\);_([$$-409]* &quot;-&quot;??_);_(@_)"/>
  </numFmts>
  <fonts count="71" x14ac:knownFonts="1">
    <font>
      <sz val="12"/>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b/>
      <sz val="24"/>
      <color theme="1"/>
      <name val="Calibri"/>
      <family val="2"/>
      <scheme val="minor"/>
    </font>
    <font>
      <b/>
      <sz val="14"/>
      <color theme="1"/>
      <name val="Calibri"/>
      <family val="2"/>
      <scheme val="minor"/>
    </font>
    <font>
      <u/>
      <sz val="12"/>
      <color theme="10"/>
      <name val="Calibri"/>
      <family val="2"/>
      <scheme val="minor"/>
    </font>
    <font>
      <u/>
      <sz val="12"/>
      <color theme="11"/>
      <name val="Calibri"/>
      <family val="2"/>
      <scheme val="minor"/>
    </font>
    <font>
      <sz val="20"/>
      <color theme="1"/>
      <name val="Calibri"/>
      <family val="2"/>
      <scheme val="minor"/>
    </font>
    <font>
      <b/>
      <sz val="20"/>
      <color theme="1"/>
      <name val="Calibri"/>
      <family val="2"/>
      <scheme val="minor"/>
    </font>
    <font>
      <b/>
      <sz val="11"/>
      <color theme="0"/>
      <name val="Calibri"/>
      <family val="2"/>
      <scheme val="minor"/>
    </font>
    <font>
      <b/>
      <sz val="11"/>
      <color rgb="FF000000"/>
      <name val="Calibri"/>
      <family val="2"/>
      <scheme val="minor"/>
    </font>
    <font>
      <sz val="16"/>
      <color theme="1"/>
      <name val="Calibri"/>
      <family val="2"/>
      <scheme val="minor"/>
    </font>
    <font>
      <b/>
      <sz val="16"/>
      <color theme="1"/>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name val="Calibri"/>
      <family val="2"/>
      <scheme val="minor"/>
    </font>
    <font>
      <sz val="12"/>
      <name val="Calibri"/>
      <family val="2"/>
      <scheme val="minor"/>
    </font>
    <font>
      <b/>
      <sz val="11"/>
      <name val="Calibri"/>
      <family val="2"/>
      <scheme val="minor"/>
    </font>
    <font>
      <sz val="14"/>
      <color theme="4" tint="-0.249977111117893"/>
      <name val="Calibri"/>
      <family val="2"/>
      <scheme val="minor"/>
    </font>
    <font>
      <sz val="14"/>
      <color theme="8" tint="-0.249977111117893"/>
      <name val="Calibri"/>
      <family val="2"/>
      <scheme val="minor"/>
    </font>
    <font>
      <sz val="11"/>
      <color theme="6" tint="-0.499984740745262"/>
      <name val="Calibri"/>
      <family val="2"/>
      <scheme val="minor"/>
    </font>
    <font>
      <sz val="11"/>
      <color theme="9" tint="-0.249977111117893"/>
      <name val="Calibri"/>
      <family val="2"/>
      <scheme val="minor"/>
    </font>
    <font>
      <i/>
      <sz val="11"/>
      <color theme="6" tint="-0.499984740745262"/>
      <name val="Calibri"/>
      <family val="2"/>
      <scheme val="minor"/>
    </font>
    <font>
      <sz val="12"/>
      <color theme="4" tint="-0.249977111117893"/>
      <name val="Calibri"/>
      <family val="2"/>
      <scheme val="minor"/>
    </font>
    <font>
      <sz val="12"/>
      <color theme="1"/>
      <name val="Calibri"/>
      <family val="2"/>
      <scheme val="minor"/>
    </font>
    <font>
      <sz val="11"/>
      <color rgb="FFFF0000"/>
      <name val="Calibri"/>
      <family val="2"/>
      <scheme val="minor"/>
    </font>
    <font>
      <i/>
      <sz val="11"/>
      <color rgb="FF006100"/>
      <name val="Calibri"/>
      <family val="2"/>
      <scheme val="minor"/>
    </font>
    <font>
      <sz val="11"/>
      <color rgb="FF000000"/>
      <name val="Calibri"/>
      <family val="2"/>
      <scheme val="minor"/>
    </font>
    <font>
      <sz val="12"/>
      <color rgb="FFFF0000"/>
      <name val="Calibri"/>
      <family val="2"/>
      <scheme val="minor"/>
    </font>
    <font>
      <sz val="10"/>
      <color theme="1"/>
      <name val="Calibri"/>
      <family val="2"/>
      <scheme val="minor"/>
    </font>
    <font>
      <sz val="10"/>
      <color rgb="FF363636"/>
      <name val="Calibri"/>
      <family val="2"/>
      <scheme val="minor"/>
    </font>
    <font>
      <b/>
      <sz val="11"/>
      <color rgb="FF006100"/>
      <name val="Calibri"/>
      <family val="2"/>
      <scheme val="minor"/>
    </font>
    <font>
      <b/>
      <sz val="12"/>
      <color theme="1"/>
      <name val="Calibri"/>
      <family val="2"/>
      <scheme val="minor"/>
    </font>
    <font>
      <sz val="12"/>
      <color theme="0" tint="-0.34998626667073579"/>
      <name val="Calibri"/>
      <family val="2"/>
      <scheme val="minor"/>
    </font>
    <font>
      <sz val="11"/>
      <color theme="0" tint="-0.34998626667073579"/>
      <name val="Calibri"/>
      <family val="2"/>
      <scheme val="minor"/>
    </font>
    <font>
      <b/>
      <sz val="12"/>
      <color rgb="FFFF0000"/>
      <name val="Calibri"/>
      <family val="2"/>
      <scheme val="minor"/>
    </font>
    <font>
      <sz val="11"/>
      <color theme="2" tint="-0.749992370372631"/>
      <name val="Calibri"/>
      <family val="2"/>
      <scheme val="minor"/>
    </font>
    <font>
      <b/>
      <sz val="11"/>
      <color rgb="FFFF0000"/>
      <name val="Calibri"/>
      <family val="2"/>
      <scheme val="minor"/>
    </font>
    <font>
      <sz val="10"/>
      <color theme="2" tint="-0.749992370372631"/>
      <name val="Calibri"/>
      <family val="2"/>
      <scheme val="minor"/>
    </font>
    <font>
      <b/>
      <sz val="10"/>
      <color theme="2" tint="-0.749992370372631"/>
      <name val="Calibri"/>
      <family val="2"/>
      <scheme val="minor"/>
    </font>
    <font>
      <b/>
      <sz val="10"/>
      <name val="Arial"/>
      <family val="2"/>
    </font>
    <font>
      <b/>
      <sz val="10"/>
      <color rgb="FF000000"/>
      <name val="Calibri"/>
      <family val="2"/>
      <scheme val="minor"/>
    </font>
    <font>
      <sz val="12"/>
      <color theme="1"/>
      <name val="Arial"/>
      <family val="2"/>
    </font>
    <font>
      <sz val="11"/>
      <color theme="1"/>
      <name val="Arial"/>
      <family val="2"/>
    </font>
    <font>
      <sz val="10"/>
      <color theme="1"/>
      <name val="Arial"/>
      <family val="2"/>
    </font>
    <font>
      <sz val="11"/>
      <color rgb="FF006100"/>
      <name val="Arial"/>
      <family val="2"/>
    </font>
    <font>
      <sz val="11"/>
      <color rgb="FF000000"/>
      <name val="Calibri"/>
      <family val="2"/>
    </font>
    <font>
      <sz val="11"/>
      <name val="Calibri"/>
      <family val="2"/>
    </font>
    <font>
      <sz val="12"/>
      <name val="Calibri"/>
      <family val="2"/>
    </font>
    <font>
      <sz val="10"/>
      <name val="Calibri"/>
      <family val="2"/>
      <scheme val="minor"/>
    </font>
    <font>
      <sz val="8"/>
      <color theme="1"/>
      <name val="Arial"/>
      <family val="2"/>
    </font>
    <font>
      <sz val="10"/>
      <color rgb="FF006100"/>
      <name val="Calibri"/>
      <family val="2"/>
      <scheme val="minor"/>
    </font>
    <font>
      <b/>
      <sz val="10"/>
      <color theme="1"/>
      <name val="Arial"/>
      <family val="2"/>
    </font>
    <font>
      <sz val="12"/>
      <name val="Arial"/>
      <family val="2"/>
    </font>
    <font>
      <sz val="11"/>
      <color theme="0" tint="-0.249977111117893"/>
      <name val="Calibri"/>
      <family val="2"/>
      <scheme val="minor"/>
    </font>
    <font>
      <b/>
      <sz val="11"/>
      <color theme="0" tint="-0.249977111117893"/>
      <name val="Calibri"/>
      <family val="2"/>
      <scheme val="minor"/>
    </font>
    <font>
      <sz val="12"/>
      <color theme="0" tint="-0.249977111117893"/>
      <name val="Calibri"/>
      <family val="2"/>
      <scheme val="minor"/>
    </font>
    <font>
      <sz val="11"/>
      <color theme="0" tint="-0.249977111117893"/>
      <name val="Calibri"/>
      <family val="2"/>
    </font>
    <font>
      <sz val="12"/>
      <color theme="0" tint="-0.249977111117893"/>
      <name val="Calibri"/>
      <family val="2"/>
    </font>
    <font>
      <sz val="10"/>
      <color theme="0" tint="-0.249977111117893"/>
      <name val="Arial"/>
      <family val="2"/>
    </font>
    <font>
      <sz val="8"/>
      <color theme="0" tint="-0.249977111117893"/>
      <name val="Arial"/>
      <family val="2"/>
    </font>
    <font>
      <b/>
      <sz val="11"/>
      <color theme="1"/>
      <name val="Calibri"/>
      <family val="2"/>
      <scheme val="minor"/>
    </font>
    <font>
      <b/>
      <sz val="12"/>
      <name val="Calibri"/>
      <family val="2"/>
      <scheme val="minor"/>
    </font>
    <font>
      <b/>
      <sz val="10"/>
      <color theme="1"/>
      <name val="Calibri"/>
      <family val="2"/>
      <scheme val="minor"/>
    </font>
    <font>
      <sz val="14"/>
      <color theme="1"/>
      <name val="Calibri"/>
      <family val="2"/>
      <scheme val="minor"/>
    </font>
  </fonts>
  <fills count="26">
    <fill>
      <patternFill patternType="none"/>
    </fill>
    <fill>
      <patternFill patternType="gray125"/>
    </fill>
    <fill>
      <patternFill patternType="solid">
        <fgColor theme="3" tint="0.39997558519241921"/>
        <bgColor indexed="64"/>
      </patternFill>
    </fill>
    <fill>
      <patternFill patternType="solid">
        <fgColor theme="0"/>
        <bgColor indexed="64"/>
      </patternFill>
    </fill>
    <fill>
      <patternFill patternType="solid">
        <fgColor rgb="FF0070C0"/>
        <bgColor indexed="64"/>
      </patternFill>
    </fill>
    <fill>
      <patternFill patternType="solid">
        <fgColor rgb="FFFFFFFF"/>
        <bgColor indexed="64"/>
      </patternFill>
    </fill>
    <fill>
      <patternFill patternType="solid">
        <fgColor theme="0" tint="-0.14999847407452621"/>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theme="4" tint="0.79998168889431442"/>
        <bgColor indexed="64"/>
      </patternFill>
    </fill>
    <fill>
      <patternFill patternType="solid">
        <fgColor theme="8" tint="0.79998168889431442"/>
        <bgColor indexed="64"/>
      </patternFill>
    </fill>
    <fill>
      <patternFill patternType="solid">
        <fgColor theme="0" tint="-0.249977111117893"/>
        <bgColor indexed="64"/>
      </patternFill>
    </fill>
    <fill>
      <patternFill patternType="solid">
        <fgColor theme="9" tint="0.59999389629810485"/>
        <bgColor indexed="64"/>
      </patternFill>
    </fill>
    <fill>
      <patternFill patternType="solid">
        <fgColor theme="4" tint="0.59999389629810485"/>
        <bgColor indexed="64"/>
      </patternFill>
    </fill>
    <fill>
      <patternFill patternType="solid">
        <fgColor theme="8" tint="0.59999389629810485"/>
        <bgColor indexed="64"/>
      </patternFill>
    </fill>
    <fill>
      <patternFill patternType="solid">
        <fgColor theme="8" tint="0.39997558519241921"/>
        <bgColor indexed="64"/>
      </patternFill>
    </fill>
    <fill>
      <patternFill patternType="solid">
        <fgColor theme="2" tint="-9.9978637043366805E-2"/>
        <bgColor indexed="64"/>
      </patternFill>
    </fill>
    <fill>
      <patternFill patternType="solid">
        <fgColor rgb="FFDFE3E8"/>
        <bgColor indexed="64"/>
      </patternFill>
    </fill>
    <fill>
      <patternFill patternType="solid">
        <fgColor rgb="FFFFFF00"/>
        <bgColor indexed="64"/>
      </patternFill>
    </fill>
    <fill>
      <patternFill patternType="solid">
        <fgColor rgb="FFFFFFFF"/>
        <bgColor rgb="FF000000"/>
      </patternFill>
    </fill>
    <fill>
      <patternFill patternType="solid">
        <fgColor theme="6" tint="0.79998168889431442"/>
        <bgColor indexed="64"/>
      </patternFill>
    </fill>
    <fill>
      <patternFill patternType="solid">
        <fgColor theme="6" tint="0.39997558519241921"/>
        <bgColor indexed="64"/>
      </patternFill>
    </fill>
    <fill>
      <patternFill patternType="solid">
        <fgColor theme="6" tint="0.59999389629810485"/>
        <bgColor indexed="64"/>
      </patternFill>
    </fill>
    <fill>
      <patternFill patternType="solid">
        <fgColor theme="7" tint="0.79998168889431442"/>
        <bgColor indexed="64"/>
      </patternFill>
    </fill>
    <fill>
      <patternFill patternType="solid">
        <fgColor theme="5" tint="0.39997558519241921"/>
        <bgColor indexed="64"/>
      </patternFill>
    </fill>
  </fills>
  <borders count="74">
    <border>
      <left/>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auto="1"/>
      </left>
      <right style="thin">
        <color auto="1"/>
      </right>
      <top style="medium">
        <color auto="1"/>
      </top>
      <bottom style="thin">
        <color auto="1"/>
      </bottom>
      <diagonal/>
    </border>
    <border>
      <left style="medium">
        <color auto="1"/>
      </left>
      <right style="thin">
        <color auto="1"/>
      </right>
      <top style="thin">
        <color auto="1"/>
      </top>
      <bottom style="medium">
        <color auto="1"/>
      </bottom>
      <diagonal/>
    </border>
    <border>
      <left style="medium">
        <color auto="1"/>
      </left>
      <right style="thin">
        <color auto="1"/>
      </right>
      <top style="thin">
        <color auto="1"/>
      </top>
      <bottom style="thin">
        <color auto="1"/>
      </bottom>
      <diagonal/>
    </border>
    <border>
      <left style="thin">
        <color auto="1"/>
      </left>
      <right/>
      <top/>
      <bottom/>
      <diagonal/>
    </border>
    <border>
      <left style="thin">
        <color auto="1"/>
      </left>
      <right style="thin">
        <color auto="1"/>
      </right>
      <top style="medium">
        <color auto="1"/>
      </top>
      <bottom style="thin">
        <color auto="1"/>
      </bottom>
      <diagonal/>
    </border>
    <border>
      <left style="thin">
        <color auto="1"/>
      </left>
      <right style="thin">
        <color auto="1"/>
      </right>
      <top style="thin">
        <color auto="1"/>
      </top>
      <bottom style="medium">
        <color auto="1"/>
      </bottom>
      <diagonal/>
    </border>
    <border>
      <left style="thin">
        <color auto="1"/>
      </left>
      <right style="thin">
        <color auto="1"/>
      </right>
      <top style="thin">
        <color auto="1"/>
      </top>
      <bottom style="thin">
        <color auto="1"/>
      </bottom>
      <diagonal/>
    </border>
    <border>
      <left style="thin">
        <color auto="1"/>
      </left>
      <right/>
      <top style="medium">
        <color auto="1"/>
      </top>
      <bottom/>
      <diagonal/>
    </border>
    <border>
      <left/>
      <right style="thin">
        <color auto="1"/>
      </right>
      <top style="medium">
        <color auto="1"/>
      </top>
      <bottom/>
      <diagonal/>
    </border>
    <border>
      <left/>
      <right style="thin">
        <color auto="1"/>
      </right>
      <top/>
      <bottom/>
      <diagonal/>
    </border>
    <border>
      <left style="thin">
        <color auto="1"/>
      </left>
      <right style="medium">
        <color auto="1"/>
      </right>
      <top style="medium">
        <color auto="1"/>
      </top>
      <bottom style="thin">
        <color auto="1"/>
      </bottom>
      <diagonal/>
    </border>
    <border>
      <left style="thin">
        <color auto="1"/>
      </left>
      <right style="medium">
        <color auto="1"/>
      </right>
      <top style="thin">
        <color auto="1"/>
      </top>
      <bottom style="thin">
        <color auto="1"/>
      </bottom>
      <diagonal/>
    </border>
    <border>
      <left style="thin">
        <color auto="1"/>
      </left>
      <right style="medium">
        <color auto="1"/>
      </right>
      <top style="thin">
        <color auto="1"/>
      </top>
      <bottom style="medium">
        <color auto="1"/>
      </bottom>
      <diagonal/>
    </border>
    <border>
      <left style="thin">
        <color auto="1"/>
      </left>
      <right/>
      <top style="medium">
        <color auto="1"/>
      </top>
      <bottom style="thin">
        <color auto="1"/>
      </bottom>
      <diagonal/>
    </border>
    <border>
      <left style="thin">
        <color auto="1"/>
      </left>
      <right/>
      <top style="thin">
        <color auto="1"/>
      </top>
      <bottom style="thin">
        <color auto="1"/>
      </bottom>
      <diagonal/>
    </border>
    <border>
      <left style="thin">
        <color auto="1"/>
      </left>
      <right/>
      <top style="thin">
        <color auto="1"/>
      </top>
      <bottom style="medium">
        <color auto="1"/>
      </bottom>
      <diagonal/>
    </border>
    <border>
      <left style="thin">
        <color auto="1"/>
      </left>
      <right/>
      <top/>
      <bottom style="medium">
        <color auto="1"/>
      </bottom>
      <diagonal/>
    </border>
    <border>
      <left/>
      <right style="thin">
        <color auto="1"/>
      </right>
      <top/>
      <bottom style="medium">
        <color auto="1"/>
      </bottom>
      <diagonal/>
    </border>
    <border>
      <left style="medium">
        <color auto="1"/>
      </left>
      <right style="thin">
        <color auto="1"/>
      </right>
      <top/>
      <bottom/>
      <diagonal/>
    </border>
    <border>
      <left style="thin">
        <color auto="1"/>
      </left>
      <right style="thin">
        <color auto="1"/>
      </right>
      <top/>
      <bottom/>
      <diagonal/>
    </border>
    <border>
      <left style="thin">
        <color auto="1"/>
      </left>
      <right style="medium">
        <color auto="1"/>
      </right>
      <top/>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medium">
        <color auto="1"/>
      </left>
      <right style="thin">
        <color auto="1"/>
      </right>
      <top style="thin">
        <color auto="1"/>
      </top>
      <bottom/>
      <diagonal/>
    </border>
    <border>
      <left style="thin">
        <color auto="1"/>
      </left>
      <right style="thin">
        <color auto="1"/>
      </right>
      <top style="thin">
        <color auto="1"/>
      </top>
      <bottom/>
      <diagonal/>
    </border>
    <border>
      <left style="thin">
        <color auto="1"/>
      </left>
      <right style="medium">
        <color auto="1"/>
      </right>
      <top style="thin">
        <color auto="1"/>
      </top>
      <bottom/>
      <diagonal/>
    </border>
    <border>
      <left style="medium">
        <color auto="1"/>
      </left>
      <right style="thin">
        <color auto="1"/>
      </right>
      <top/>
      <bottom style="thin">
        <color auto="1"/>
      </bottom>
      <diagonal/>
    </border>
    <border>
      <left style="thin">
        <color auto="1"/>
      </left>
      <right style="thin">
        <color auto="1"/>
      </right>
      <top/>
      <bottom style="thin">
        <color auto="1"/>
      </bottom>
      <diagonal/>
    </border>
    <border>
      <left/>
      <right style="thin">
        <color auto="1"/>
      </right>
      <top style="thin">
        <color auto="1"/>
      </top>
      <bottom style="thin">
        <color auto="1"/>
      </bottom>
      <diagonal/>
    </border>
    <border>
      <left style="thin">
        <color auto="1"/>
      </left>
      <right style="thin">
        <color auto="1"/>
      </right>
      <top/>
      <bottom style="medium">
        <color auto="1"/>
      </bottom>
      <diagonal/>
    </border>
    <border>
      <left style="medium">
        <color auto="1"/>
      </left>
      <right/>
      <top style="thin">
        <color auto="1"/>
      </top>
      <bottom style="thin">
        <color auto="1"/>
      </bottom>
      <diagonal/>
    </border>
    <border>
      <left style="thin">
        <color auto="1"/>
      </left>
      <right/>
      <top/>
      <bottom style="thin">
        <color auto="1"/>
      </bottom>
      <diagonal/>
    </border>
    <border>
      <left style="thin">
        <color auto="1"/>
      </left>
      <right style="medium">
        <color auto="1"/>
      </right>
      <top/>
      <bottom style="thin">
        <color auto="1"/>
      </bottom>
      <diagonal/>
    </border>
    <border>
      <left style="medium">
        <color auto="1"/>
      </left>
      <right/>
      <top style="medium">
        <color auto="1"/>
      </top>
      <bottom style="thin">
        <color auto="1"/>
      </bottom>
      <diagonal/>
    </border>
    <border>
      <left/>
      <right style="thin">
        <color auto="1"/>
      </right>
      <top style="medium">
        <color auto="1"/>
      </top>
      <bottom style="thin">
        <color auto="1"/>
      </bottom>
      <diagonal/>
    </border>
    <border>
      <left/>
      <right style="thin">
        <color auto="1"/>
      </right>
      <top style="thin">
        <color auto="1"/>
      </top>
      <bottom style="medium">
        <color auto="1"/>
      </bottom>
      <diagonal/>
    </border>
    <border>
      <left style="medium">
        <color auto="1"/>
      </left>
      <right style="thin">
        <color auto="1"/>
      </right>
      <top style="medium">
        <color auto="1"/>
      </top>
      <bottom style="medium">
        <color auto="1"/>
      </bottom>
      <diagonal/>
    </border>
    <border>
      <left style="thin">
        <color auto="1"/>
      </left>
      <right style="medium">
        <color auto="1"/>
      </right>
      <top style="medium">
        <color auto="1"/>
      </top>
      <bottom style="medium">
        <color auto="1"/>
      </bottom>
      <diagonal/>
    </border>
    <border>
      <left/>
      <right style="thin">
        <color auto="1"/>
      </right>
      <top/>
      <bottom style="thin">
        <color auto="1"/>
      </bottom>
      <diagonal/>
    </border>
    <border>
      <left/>
      <right style="thin">
        <color auto="1"/>
      </right>
      <top style="thin">
        <color auto="1"/>
      </top>
      <bottom/>
      <diagonal/>
    </border>
    <border>
      <left style="thin">
        <color rgb="FFB1BBCC"/>
      </left>
      <right style="thin">
        <color rgb="FFB1BBCC"/>
      </right>
      <top style="thin">
        <color rgb="FFB1BBCC"/>
      </top>
      <bottom style="thin">
        <color rgb="FFB1BBCC"/>
      </bottom>
      <diagonal/>
    </border>
    <border>
      <left style="medium">
        <color auto="1"/>
      </left>
      <right/>
      <top style="thin">
        <color auto="1"/>
      </top>
      <bottom/>
      <diagonal/>
    </border>
    <border>
      <left/>
      <right/>
      <top style="thin">
        <color auto="1"/>
      </top>
      <bottom style="thin">
        <color auto="1"/>
      </bottom>
      <diagonal/>
    </border>
    <border>
      <left style="medium">
        <color auto="1"/>
      </left>
      <right style="thin">
        <color auto="1"/>
      </right>
      <top/>
      <bottom style="medium">
        <color auto="1"/>
      </bottom>
      <diagonal/>
    </border>
    <border>
      <left style="thin">
        <color rgb="FFB1BBCC"/>
      </left>
      <right style="thin">
        <color rgb="FFB1BBCC"/>
      </right>
      <top/>
      <bottom style="thin">
        <color rgb="FFB1BBCC"/>
      </bottom>
      <diagonal/>
    </border>
    <border>
      <left style="thin">
        <color auto="1"/>
      </left>
      <right style="thin">
        <color auto="1"/>
      </right>
      <top style="medium">
        <color auto="1"/>
      </top>
      <bottom style="medium">
        <color auto="1"/>
      </bottom>
      <diagonal/>
    </border>
    <border>
      <left/>
      <right/>
      <top/>
      <bottom style="thin">
        <color auto="1"/>
      </bottom>
      <diagonal/>
    </border>
    <border>
      <left style="thin">
        <color auto="1"/>
      </left>
      <right style="medium">
        <color auto="1"/>
      </right>
      <top style="medium">
        <color auto="1"/>
      </top>
      <bottom/>
      <diagonal/>
    </border>
    <border>
      <left/>
      <right style="thin">
        <color rgb="FFB1BBCC"/>
      </right>
      <top style="thin">
        <color rgb="FFB1BBCC"/>
      </top>
      <bottom style="thin">
        <color rgb="FFB1BBCC"/>
      </bottom>
      <diagonal/>
    </border>
    <border>
      <left style="medium">
        <color auto="1"/>
      </left>
      <right/>
      <top/>
      <bottom style="thin">
        <color auto="1"/>
      </bottom>
      <diagonal/>
    </border>
    <border>
      <left style="medium">
        <color auto="1"/>
      </left>
      <right style="medium">
        <color auto="1"/>
      </right>
      <top style="medium">
        <color auto="1"/>
      </top>
      <bottom style="thin">
        <color auto="1"/>
      </bottom>
      <diagonal/>
    </border>
    <border>
      <left style="medium">
        <color auto="1"/>
      </left>
      <right style="medium">
        <color auto="1"/>
      </right>
      <top/>
      <bottom style="thin">
        <color auto="1"/>
      </bottom>
      <diagonal/>
    </border>
    <border>
      <left style="medium">
        <color auto="1"/>
      </left>
      <right style="medium">
        <color auto="1"/>
      </right>
      <top/>
      <bottom/>
      <diagonal/>
    </border>
    <border>
      <left style="medium">
        <color auto="1"/>
      </left>
      <right style="medium">
        <color auto="1"/>
      </right>
      <top style="thin">
        <color auto="1"/>
      </top>
      <bottom/>
      <diagonal/>
    </border>
    <border>
      <left style="medium">
        <color auto="1"/>
      </left>
      <right style="medium">
        <color auto="1"/>
      </right>
      <top style="thin">
        <color auto="1"/>
      </top>
      <bottom style="thin">
        <color auto="1"/>
      </bottom>
      <diagonal/>
    </border>
    <border>
      <left style="thin">
        <color rgb="FFB1BBCC"/>
      </left>
      <right style="thin">
        <color rgb="FFB1BBCC"/>
      </right>
      <top/>
      <bottom/>
      <diagonal/>
    </border>
    <border>
      <left/>
      <right/>
      <top style="thin">
        <color auto="1"/>
      </top>
      <bottom style="medium">
        <color auto="1"/>
      </bottom>
      <diagonal/>
    </border>
    <border>
      <left/>
      <right style="medium">
        <color auto="1"/>
      </right>
      <top style="thin">
        <color auto="1"/>
      </top>
      <bottom style="thin">
        <color auto="1"/>
      </bottom>
      <diagonal/>
    </border>
    <border>
      <left style="medium">
        <color auto="1"/>
      </left>
      <right/>
      <top style="thin">
        <color auto="1"/>
      </top>
      <bottom style="medium">
        <color auto="1"/>
      </bottom>
      <diagonal/>
    </border>
    <border>
      <left style="thin">
        <color auto="1"/>
      </left>
      <right style="medium">
        <color auto="1"/>
      </right>
      <top/>
      <bottom style="medium">
        <color auto="1"/>
      </bottom>
      <diagonal/>
    </border>
    <border>
      <left/>
      <right style="medium">
        <color auto="1"/>
      </right>
      <top style="thin">
        <color auto="1"/>
      </top>
      <bottom/>
      <diagonal/>
    </border>
    <border>
      <left/>
      <right style="medium">
        <color auto="1"/>
      </right>
      <top/>
      <bottom style="thin">
        <color auto="1"/>
      </bottom>
      <diagonal/>
    </border>
    <border>
      <left/>
      <right style="medium">
        <color auto="1"/>
      </right>
      <top style="medium">
        <color auto="1"/>
      </top>
      <bottom style="thin">
        <color auto="1"/>
      </bottom>
      <diagonal/>
    </border>
    <border>
      <left style="medium">
        <color auto="1"/>
      </left>
      <right style="medium">
        <color auto="1"/>
      </right>
      <top style="thin">
        <color auto="1"/>
      </top>
      <bottom style="medium">
        <color auto="1"/>
      </bottom>
      <diagonal/>
    </border>
  </borders>
  <cellStyleXfs count="13">
    <xf numFmtId="0" fontId="0" fillId="0" borderId="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8" fillId="7" borderId="0" applyNumberFormat="0" applyBorder="0" applyAlignment="0" applyProtection="0"/>
    <xf numFmtId="0" fontId="19" fillId="8" borderId="0" applyNumberFormat="0" applyBorder="0" applyAlignment="0" applyProtection="0"/>
    <xf numFmtId="0" fontId="20" fillId="9" borderId="0" applyNumberFormat="0" applyBorder="0" applyAlignment="0" applyProtection="0"/>
    <xf numFmtId="44" fontId="30" fillId="0" borderId="0" applyFont="0" applyFill="0" applyBorder="0" applyAlignment="0" applyProtection="0"/>
    <xf numFmtId="0" fontId="7" fillId="0" borderId="0"/>
  </cellStyleXfs>
  <cellXfs count="1033">
    <xf numFmtId="0" fontId="0" fillId="0" borderId="0" xfId="0"/>
    <xf numFmtId="0" fontId="0" fillId="2" borderId="1" xfId="0" applyFill="1" applyBorder="1"/>
    <xf numFmtId="0" fontId="0" fillId="2" borderId="2" xfId="0" applyFill="1" applyBorder="1"/>
    <xf numFmtId="0" fontId="0" fillId="2" borderId="4" xfId="0" applyFill="1" applyBorder="1"/>
    <xf numFmtId="0" fontId="0" fillId="2" borderId="0" xfId="0" applyFill="1"/>
    <xf numFmtId="0" fontId="0" fillId="3" borderId="4" xfId="0" applyFill="1" applyBorder="1"/>
    <xf numFmtId="0" fontId="0" fillId="3" borderId="0" xfId="0" applyFill="1"/>
    <xf numFmtId="0" fontId="0" fillId="3" borderId="5" xfId="0" applyFill="1" applyBorder="1"/>
    <xf numFmtId="0" fontId="0" fillId="3" borderId="6" xfId="0" applyFill="1" applyBorder="1"/>
    <xf numFmtId="0" fontId="0" fillId="3" borderId="7" xfId="0" applyFill="1" applyBorder="1"/>
    <xf numFmtId="0" fontId="0" fillId="3" borderId="8" xfId="0" applyFill="1" applyBorder="1"/>
    <xf numFmtId="0" fontId="9" fillId="3" borderId="0" xfId="0" applyFont="1" applyFill="1" applyAlignment="1">
      <alignment horizontal="left" indent="1"/>
    </xf>
    <xf numFmtId="0" fontId="0" fillId="3" borderId="7" xfId="0" applyFill="1" applyBorder="1" applyProtection="1">
      <protection locked="0"/>
    </xf>
    <xf numFmtId="0" fontId="0" fillId="3" borderId="0" xfId="0" applyFill="1" applyAlignment="1">
      <alignment vertical="center"/>
    </xf>
    <xf numFmtId="0" fontId="12" fillId="3" borderId="4" xfId="0" applyFont="1" applyFill="1" applyBorder="1" applyAlignment="1" applyProtection="1">
      <alignment vertical="top"/>
      <protection locked="0"/>
    </xf>
    <xf numFmtId="0" fontId="12" fillId="3" borderId="5" xfId="0" applyFont="1" applyFill="1" applyBorder="1" applyAlignment="1" applyProtection="1">
      <alignment vertical="top"/>
      <protection locked="0"/>
    </xf>
    <xf numFmtId="0" fontId="14" fillId="4" borderId="9" xfId="0" applyFont="1" applyFill="1" applyBorder="1"/>
    <xf numFmtId="0" fontId="14" fillId="4" borderId="13" xfId="0" applyFont="1" applyFill="1" applyBorder="1"/>
    <xf numFmtId="0" fontId="9" fillId="0" borderId="0" xfId="0" applyFont="1"/>
    <xf numFmtId="0" fontId="16" fillId="0" borderId="0" xfId="0" applyFont="1"/>
    <xf numFmtId="0" fontId="17" fillId="0" borderId="0" xfId="0" applyFont="1"/>
    <xf numFmtId="0" fontId="0" fillId="4" borderId="1" xfId="0" applyFill="1" applyBorder="1"/>
    <xf numFmtId="0" fontId="0" fillId="4" borderId="2" xfId="0" applyFill="1" applyBorder="1"/>
    <xf numFmtId="0" fontId="0" fillId="4" borderId="3" xfId="0" applyFill="1" applyBorder="1"/>
    <xf numFmtId="0" fontId="0" fillId="4" borderId="4" xfId="0" applyFill="1" applyBorder="1"/>
    <xf numFmtId="0" fontId="0" fillId="4" borderId="0" xfId="0" applyFill="1"/>
    <xf numFmtId="0" fontId="0" fillId="4" borderId="5" xfId="0" applyFill="1" applyBorder="1"/>
    <xf numFmtId="0" fontId="0" fillId="4" borderId="6" xfId="0" applyFill="1" applyBorder="1"/>
    <xf numFmtId="0" fontId="0" fillId="4" borderId="7" xfId="0" applyFill="1" applyBorder="1"/>
    <xf numFmtId="0" fontId="0" fillId="4" borderId="8" xfId="0" applyFill="1" applyBorder="1"/>
    <xf numFmtId="0" fontId="0" fillId="6" borderId="4" xfId="0" applyFill="1" applyBorder="1"/>
    <xf numFmtId="0" fontId="0" fillId="6" borderId="0" xfId="0" applyFill="1"/>
    <xf numFmtId="0" fontId="0" fillId="6" borderId="5" xfId="0" applyFill="1" applyBorder="1"/>
    <xf numFmtId="0" fontId="17" fillId="6" borderId="4" xfId="0" applyFont="1" applyFill="1" applyBorder="1"/>
    <xf numFmtId="0" fontId="17" fillId="6" borderId="0" xfId="0" applyFont="1" applyFill="1"/>
    <xf numFmtId="0" fontId="17" fillId="6" borderId="5" xfId="0" applyFont="1" applyFill="1" applyBorder="1"/>
    <xf numFmtId="0" fontId="0" fillId="6" borderId="6" xfId="0" applyFill="1" applyBorder="1"/>
    <xf numFmtId="0" fontId="0" fillId="6" borderId="7" xfId="0" applyFill="1" applyBorder="1"/>
    <xf numFmtId="0" fontId="0" fillId="6" borderId="8" xfId="0" applyFill="1" applyBorder="1"/>
    <xf numFmtId="164" fontId="14" fillId="4" borderId="13" xfId="0" applyNumberFormat="1" applyFont="1" applyFill="1" applyBorder="1"/>
    <xf numFmtId="164" fontId="14" fillId="4" borderId="19" xfId="0" applyNumberFormat="1" applyFont="1" applyFill="1" applyBorder="1"/>
    <xf numFmtId="164" fontId="0" fillId="0" borderId="0" xfId="0" applyNumberFormat="1"/>
    <xf numFmtId="0" fontId="9" fillId="6" borderId="0" xfId="0" applyFont="1" applyFill="1"/>
    <xf numFmtId="0" fontId="16" fillId="6" borderId="0" xfId="0" applyFont="1" applyFill="1"/>
    <xf numFmtId="2" fontId="0" fillId="0" borderId="0" xfId="0" applyNumberFormat="1"/>
    <xf numFmtId="0" fontId="22" fillId="0" borderId="0" xfId="0" applyFont="1"/>
    <xf numFmtId="2" fontId="22" fillId="0" borderId="0" xfId="0" applyNumberFormat="1" applyFont="1"/>
    <xf numFmtId="164" fontId="22" fillId="0" borderId="0" xfId="0" applyNumberFormat="1" applyFont="1"/>
    <xf numFmtId="0" fontId="14" fillId="0" borderId="0" xfId="0" applyFont="1"/>
    <xf numFmtId="0" fontId="21" fillId="6" borderId="13" xfId="10" applyFont="1" applyFill="1" applyBorder="1"/>
    <xf numFmtId="0" fontId="22" fillId="6" borderId="0" xfId="0" applyFont="1" applyFill="1"/>
    <xf numFmtId="0" fontId="23" fillId="6" borderId="13" xfId="10" applyFont="1" applyFill="1" applyBorder="1"/>
    <xf numFmtId="0" fontId="21" fillId="6" borderId="37" xfId="10" applyFont="1" applyFill="1" applyBorder="1"/>
    <xf numFmtId="0" fontId="18" fillId="0" borderId="11" xfId="8" applyFill="1" applyBorder="1"/>
    <xf numFmtId="0" fontId="18" fillId="0" borderId="15" xfId="8" quotePrefix="1" applyFill="1" applyBorder="1"/>
    <xf numFmtId="0" fontId="18" fillId="0" borderId="15" xfId="8" applyFill="1" applyBorder="1"/>
    <xf numFmtId="164" fontId="21" fillId="0" borderId="20" xfId="8" applyNumberFormat="1" applyFont="1" applyFill="1" applyBorder="1"/>
    <xf numFmtId="0" fontId="20" fillId="0" borderId="11" xfId="10" applyFill="1" applyBorder="1"/>
    <xf numFmtId="0" fontId="20" fillId="0" borderId="15" xfId="10" applyFill="1" applyBorder="1"/>
    <xf numFmtId="164" fontId="21" fillId="0" borderId="15" xfId="10" applyNumberFormat="1" applyFont="1" applyFill="1" applyBorder="1"/>
    <xf numFmtId="0" fontId="20" fillId="0" borderId="10" xfId="10" applyFill="1" applyBorder="1"/>
    <xf numFmtId="0" fontId="20" fillId="0" borderId="14" xfId="10" applyFill="1" applyBorder="1"/>
    <xf numFmtId="0" fontId="19" fillId="0" borderId="14" xfId="9" applyFill="1" applyBorder="1"/>
    <xf numFmtId="0" fontId="22" fillId="10" borderId="0" xfId="0" applyFont="1" applyFill="1"/>
    <xf numFmtId="0" fontId="26" fillId="0" borderId="15" xfId="10" applyFont="1" applyFill="1" applyBorder="1"/>
    <xf numFmtId="0" fontId="21" fillId="0" borderId="37" xfId="8" quotePrefix="1" applyFont="1" applyFill="1" applyBorder="1"/>
    <xf numFmtId="164" fontId="18" fillId="0" borderId="15" xfId="8" applyNumberFormat="1" applyFill="1" applyBorder="1"/>
    <xf numFmtId="0" fontId="18" fillId="0" borderId="33" xfId="8" applyFill="1" applyBorder="1"/>
    <xf numFmtId="0" fontId="18" fillId="0" borderId="34" xfId="8" applyFill="1" applyBorder="1"/>
    <xf numFmtId="164" fontId="18" fillId="0" borderId="34" xfId="8" applyNumberFormat="1" applyFill="1" applyBorder="1"/>
    <xf numFmtId="0" fontId="26" fillId="0" borderId="15" xfId="8" applyFont="1" applyFill="1" applyBorder="1"/>
    <xf numFmtId="164" fontId="26" fillId="0" borderId="15" xfId="10" applyNumberFormat="1" applyFont="1" applyFill="1" applyBorder="1"/>
    <xf numFmtId="0" fontId="0" fillId="0" borderId="15" xfId="0" applyBorder="1"/>
    <xf numFmtId="164" fontId="26" fillId="0" borderId="15" xfId="8" applyNumberFormat="1" applyFont="1" applyFill="1" applyBorder="1"/>
    <xf numFmtId="0" fontId="20" fillId="0" borderId="37" xfId="10" applyFill="1" applyBorder="1"/>
    <xf numFmtId="0" fontId="18" fillId="0" borderId="37" xfId="8" applyFill="1" applyBorder="1"/>
    <xf numFmtId="164" fontId="20" fillId="0" borderId="15" xfId="10" applyNumberFormat="1" applyFill="1" applyBorder="1"/>
    <xf numFmtId="164" fontId="20" fillId="0" borderId="14" xfId="10" applyNumberFormat="1" applyFill="1" applyBorder="1"/>
    <xf numFmtId="0" fontId="14" fillId="4" borderId="13" xfId="0" applyFont="1" applyFill="1" applyBorder="1" applyAlignment="1">
      <alignment horizontal="center"/>
    </xf>
    <xf numFmtId="0" fontId="18" fillId="0" borderId="15" xfId="8" quotePrefix="1" applyFill="1" applyBorder="1" applyAlignment="1">
      <alignment horizontal="center"/>
    </xf>
    <xf numFmtId="0" fontId="27" fillId="0" borderId="15" xfId="8" quotePrefix="1" applyFont="1" applyFill="1" applyBorder="1" applyAlignment="1">
      <alignment horizontal="center"/>
    </xf>
    <xf numFmtId="0" fontId="26" fillId="0" borderId="15" xfId="10" applyFont="1" applyFill="1" applyBorder="1" applyAlignment="1">
      <alignment horizontal="center"/>
    </xf>
    <xf numFmtId="0" fontId="18" fillId="0" borderId="15" xfId="8" applyFill="1" applyBorder="1" applyAlignment="1">
      <alignment horizontal="center"/>
    </xf>
    <xf numFmtId="0" fontId="20" fillId="0" borderId="14" xfId="10" applyFill="1" applyBorder="1" applyAlignment="1">
      <alignment horizontal="center"/>
    </xf>
    <xf numFmtId="0" fontId="0" fillId="0" borderId="0" xfId="0" applyAlignment="1">
      <alignment horizontal="center"/>
    </xf>
    <xf numFmtId="0" fontId="28" fillId="0" borderId="15" xfId="10" applyFont="1" applyFill="1" applyBorder="1" applyAlignment="1">
      <alignment horizontal="center"/>
    </xf>
    <xf numFmtId="0" fontId="23" fillId="0" borderId="15" xfId="8" quotePrefix="1" applyFont="1" applyFill="1" applyBorder="1"/>
    <xf numFmtId="0" fontId="23" fillId="0" borderId="15" xfId="8" applyFont="1" applyFill="1" applyBorder="1"/>
    <xf numFmtId="0" fontId="23" fillId="0" borderId="34" xfId="8" applyFont="1" applyFill="1" applyBorder="1"/>
    <xf numFmtId="0" fontId="18" fillId="0" borderId="15" xfId="8" applyFill="1" applyBorder="1" applyAlignment="1">
      <alignment horizontal="left"/>
    </xf>
    <xf numFmtId="0" fontId="23" fillId="0" borderId="15" xfId="8" applyFont="1" applyFill="1" applyBorder="1" applyAlignment="1">
      <alignment horizontal="left"/>
    </xf>
    <xf numFmtId="0" fontId="21" fillId="0" borderId="15" xfId="8" applyFont="1" applyFill="1" applyBorder="1" applyAlignment="1">
      <alignment horizontal="left"/>
    </xf>
    <xf numFmtId="0" fontId="23" fillId="0" borderId="15" xfId="10" applyFont="1" applyFill="1" applyBorder="1" applyAlignment="1">
      <alignment horizontal="left"/>
    </xf>
    <xf numFmtId="0" fontId="20" fillId="0" borderId="34" xfId="10" applyFill="1" applyBorder="1"/>
    <xf numFmtId="0" fontId="23" fillId="0" borderId="15" xfId="10" applyFont="1" applyFill="1" applyBorder="1"/>
    <xf numFmtId="0" fontId="21" fillId="0" borderId="15" xfId="10" applyFont="1" applyFill="1" applyBorder="1"/>
    <xf numFmtId="0" fontId="21" fillId="0" borderId="15" xfId="8" quotePrefix="1" applyFont="1" applyFill="1" applyBorder="1"/>
    <xf numFmtId="0" fontId="21" fillId="0" borderId="34" xfId="10" applyFont="1" applyFill="1" applyBorder="1"/>
    <xf numFmtId="0" fontId="21" fillId="0" borderId="36" xfId="10" applyFont="1" applyFill="1" applyBorder="1"/>
    <xf numFmtId="0" fontId="21" fillId="0" borderId="37" xfId="10" applyFont="1" applyFill="1" applyBorder="1"/>
    <xf numFmtId="164" fontId="21" fillId="0" borderId="37" xfId="10" applyNumberFormat="1" applyFont="1" applyFill="1" applyBorder="1"/>
    <xf numFmtId="0" fontId="0" fillId="0" borderId="11" xfId="0" applyBorder="1"/>
    <xf numFmtId="0" fontId="0" fillId="0" borderId="20" xfId="0" applyBorder="1"/>
    <xf numFmtId="0" fontId="0" fillId="0" borderId="10" xfId="0" applyBorder="1"/>
    <xf numFmtId="0" fontId="32" fillId="0" borderId="34" xfId="8" applyFont="1" applyFill="1" applyBorder="1"/>
    <xf numFmtId="0" fontId="21" fillId="0" borderId="11" xfId="10" applyFont="1" applyFill="1" applyBorder="1"/>
    <xf numFmtId="0" fontId="21" fillId="0" borderId="11" xfId="8" applyFont="1" applyFill="1" applyBorder="1"/>
    <xf numFmtId="0" fontId="21" fillId="0" borderId="15" xfId="8" applyFont="1" applyFill="1" applyBorder="1"/>
    <xf numFmtId="0" fontId="21" fillId="0" borderId="10" xfId="9" applyFont="1" applyFill="1" applyBorder="1"/>
    <xf numFmtId="0" fontId="13" fillId="3" borderId="4" xfId="0" applyFont="1" applyFill="1" applyBorder="1" applyAlignment="1">
      <alignment horizontal="left" vertical="center" indent="1"/>
    </xf>
    <xf numFmtId="0" fontId="13" fillId="3" borderId="0" xfId="0" applyFont="1" applyFill="1" applyAlignment="1">
      <alignment horizontal="left" vertical="center" indent="1"/>
    </xf>
    <xf numFmtId="0" fontId="13" fillId="3" borderId="5" xfId="0" applyFont="1" applyFill="1" applyBorder="1" applyAlignment="1">
      <alignment horizontal="left" vertical="center" indent="1"/>
    </xf>
    <xf numFmtId="0" fontId="0" fillId="3" borderId="4" xfId="0" applyFill="1" applyBorder="1" applyAlignment="1">
      <alignment horizontal="left" vertical="top"/>
    </xf>
    <xf numFmtId="0" fontId="0" fillId="3" borderId="0" xfId="0" applyFill="1" applyAlignment="1">
      <alignment horizontal="left" vertical="top"/>
    </xf>
    <xf numFmtId="0" fontId="0" fillId="3" borderId="5" xfId="0" applyFill="1" applyBorder="1" applyAlignment="1">
      <alignment horizontal="left" vertical="top"/>
    </xf>
    <xf numFmtId="0" fontId="0" fillId="3" borderId="6" xfId="0" applyFill="1" applyBorder="1" applyAlignment="1">
      <alignment horizontal="left" vertical="top"/>
    </xf>
    <xf numFmtId="0" fontId="0" fillId="3" borderId="7" xfId="0" applyFill="1" applyBorder="1" applyAlignment="1">
      <alignment horizontal="left" vertical="top"/>
    </xf>
    <xf numFmtId="0" fontId="0" fillId="3" borderId="8" xfId="0" applyFill="1" applyBorder="1" applyAlignment="1">
      <alignment horizontal="left" vertical="top"/>
    </xf>
    <xf numFmtId="0" fontId="0" fillId="3" borderId="0" xfId="0" applyFill="1" applyAlignment="1" applyProtection="1">
      <alignment horizontal="left" vertical="top"/>
      <protection locked="0"/>
    </xf>
    <xf numFmtId="0" fontId="0" fillId="3" borderId="15" xfId="0" applyFill="1" applyBorder="1" applyAlignment="1" applyProtection="1">
      <alignment horizontal="left" vertical="top"/>
      <protection locked="0"/>
    </xf>
    <xf numFmtId="0" fontId="0" fillId="3" borderId="15" xfId="0" applyFill="1" applyBorder="1"/>
    <xf numFmtId="0" fontId="12" fillId="3" borderId="6" xfId="0" applyFont="1" applyFill="1" applyBorder="1" applyAlignment="1" applyProtection="1">
      <alignment vertical="top"/>
      <protection locked="0"/>
    </xf>
    <xf numFmtId="0" fontId="12" fillId="3" borderId="7" xfId="0" applyFont="1" applyFill="1" applyBorder="1" applyAlignment="1" applyProtection="1">
      <alignment vertical="top"/>
      <protection locked="0"/>
    </xf>
    <xf numFmtId="0" fontId="0" fillId="3" borderId="0" xfId="0" applyFill="1" applyProtection="1">
      <protection locked="0"/>
    </xf>
    <xf numFmtId="0" fontId="0" fillId="3" borderId="23" xfId="0" applyFill="1" applyBorder="1" applyAlignment="1" applyProtection="1">
      <alignment horizontal="left" vertical="top"/>
      <protection locked="0"/>
    </xf>
    <xf numFmtId="0" fontId="0" fillId="3" borderId="38" xfId="0" applyFill="1" applyBorder="1" applyAlignment="1" applyProtection="1">
      <alignment horizontal="left" vertical="top"/>
      <protection locked="0"/>
    </xf>
    <xf numFmtId="0" fontId="0" fillId="3" borderId="37" xfId="0" applyFill="1" applyBorder="1" applyAlignment="1" applyProtection="1">
      <alignment horizontal="left" vertical="top"/>
      <protection locked="0"/>
    </xf>
    <xf numFmtId="0" fontId="0" fillId="3" borderId="13" xfId="0" applyFill="1" applyBorder="1" applyAlignment="1" applyProtection="1">
      <alignment horizontal="left" vertical="top"/>
      <protection locked="0"/>
    </xf>
    <xf numFmtId="0" fontId="0" fillId="3" borderId="19" xfId="0" applyFill="1" applyBorder="1" applyAlignment="1" applyProtection="1">
      <alignment horizontal="left" vertical="top"/>
      <protection locked="0"/>
    </xf>
    <xf numFmtId="0" fontId="0" fillId="3" borderId="11" xfId="0" applyFill="1" applyBorder="1" applyAlignment="1" applyProtection="1">
      <alignment horizontal="left" vertical="top"/>
      <protection locked="0"/>
    </xf>
    <xf numFmtId="0" fontId="0" fillId="3" borderId="10" xfId="0" applyFill="1" applyBorder="1" applyAlignment="1" applyProtection="1">
      <alignment horizontal="left" vertical="top"/>
      <protection locked="0"/>
    </xf>
    <xf numFmtId="0" fontId="0" fillId="3" borderId="14" xfId="0" applyFill="1" applyBorder="1" applyAlignment="1" applyProtection="1">
      <alignment horizontal="left" vertical="top"/>
      <protection locked="0"/>
    </xf>
    <xf numFmtId="0" fontId="0" fillId="3" borderId="21" xfId="0" applyFill="1" applyBorder="1" applyAlignment="1" applyProtection="1">
      <alignment horizontal="left" vertical="top"/>
      <protection locked="0"/>
    </xf>
    <xf numFmtId="49" fontId="0" fillId="3" borderId="36" xfId="0" applyNumberFormat="1" applyFill="1" applyBorder="1" applyAlignment="1" applyProtection="1">
      <alignment horizontal="left" vertical="top"/>
      <protection locked="0"/>
    </xf>
    <xf numFmtId="0" fontId="20" fillId="0" borderId="33" xfId="10" applyFill="1" applyBorder="1"/>
    <xf numFmtId="0" fontId="18" fillId="0" borderId="0" xfId="8" applyFill="1"/>
    <xf numFmtId="0" fontId="33" fillId="5" borderId="50" xfId="0" applyFont="1" applyFill="1" applyBorder="1" applyAlignment="1">
      <alignment vertical="center" wrapText="1"/>
    </xf>
    <xf numFmtId="0" fontId="36" fillId="0" borderId="50" xfId="0" applyFont="1" applyBorder="1" applyAlignment="1">
      <alignment vertical="center" wrapText="1"/>
    </xf>
    <xf numFmtId="164" fontId="0" fillId="3" borderId="15" xfId="0" applyNumberFormat="1" applyFill="1" applyBorder="1" applyAlignment="1" applyProtection="1">
      <alignment horizontal="right" vertical="top"/>
      <protection locked="0"/>
    </xf>
    <xf numFmtId="0" fontId="0" fillId="3" borderId="13" xfId="0" applyFill="1" applyBorder="1"/>
    <xf numFmtId="164" fontId="0" fillId="3" borderId="15" xfId="0" applyNumberFormat="1" applyFill="1" applyBorder="1"/>
    <xf numFmtId="164" fontId="0" fillId="0" borderId="15" xfId="0" applyNumberFormat="1" applyBorder="1"/>
    <xf numFmtId="0" fontId="18" fillId="0" borderId="28" xfId="8" applyFill="1" applyBorder="1"/>
    <xf numFmtId="164" fontId="18" fillId="0" borderId="28" xfId="8" applyNumberFormat="1" applyFill="1" applyBorder="1"/>
    <xf numFmtId="0" fontId="33" fillId="5" borderId="15" xfId="0" applyFont="1" applyFill="1" applyBorder="1" applyAlignment="1">
      <alignment vertical="center" wrapText="1"/>
    </xf>
    <xf numFmtId="0" fontId="20" fillId="0" borderId="23" xfId="10" applyFill="1" applyBorder="1"/>
    <xf numFmtId="0" fontId="0" fillId="0" borderId="18" xfId="0" applyBorder="1"/>
    <xf numFmtId="0" fontId="0" fillId="0" borderId="28" xfId="0" applyBorder="1"/>
    <xf numFmtId="164" fontId="0" fillId="0" borderId="28" xfId="0" applyNumberFormat="1" applyBorder="1"/>
    <xf numFmtId="0" fontId="0" fillId="0" borderId="12" xfId="0" applyBorder="1"/>
    <xf numFmtId="0" fontId="0" fillId="3" borderId="9" xfId="0" applyFill="1" applyBorder="1" applyAlignment="1" applyProtection="1">
      <alignment horizontal="left" vertical="top"/>
      <protection locked="0"/>
    </xf>
    <xf numFmtId="0" fontId="0" fillId="3" borderId="20" xfId="0" applyFill="1" applyBorder="1" applyAlignment="1" applyProtection="1">
      <alignment horizontal="left" vertical="top"/>
      <protection locked="0"/>
    </xf>
    <xf numFmtId="0" fontId="21" fillId="0" borderId="18" xfId="10" applyFont="1" applyFill="1" applyBorder="1"/>
    <xf numFmtId="0" fontId="18" fillId="11" borderId="11" xfId="8" applyFill="1" applyBorder="1"/>
    <xf numFmtId="0" fontId="21" fillId="11" borderId="15" xfId="8" applyFont="1" applyFill="1" applyBorder="1" applyAlignment="1">
      <alignment horizontal="left"/>
    </xf>
    <xf numFmtId="0" fontId="18" fillId="11" borderId="15" xfId="8" applyFill="1" applyBorder="1"/>
    <xf numFmtId="164" fontId="18" fillId="11" borderId="15" xfId="8" applyNumberFormat="1" applyFill="1" applyBorder="1"/>
    <xf numFmtId="164" fontId="21" fillId="11" borderId="15" xfId="8" applyNumberFormat="1" applyFont="1" applyFill="1" applyBorder="1"/>
    <xf numFmtId="0" fontId="0" fillId="11" borderId="0" xfId="0" applyFill="1"/>
    <xf numFmtId="0" fontId="23" fillId="11" borderId="15" xfId="8" applyFont="1" applyFill="1" applyBorder="1" applyAlignment="1">
      <alignment horizontal="left"/>
    </xf>
    <xf numFmtId="164" fontId="23" fillId="11" borderId="15" xfId="8" applyNumberFormat="1" applyFont="1" applyFill="1" applyBorder="1"/>
    <xf numFmtId="0" fontId="23" fillId="11" borderId="15" xfId="8" applyFont="1" applyFill="1" applyBorder="1"/>
    <xf numFmtId="164" fontId="23" fillId="6" borderId="13" xfId="10" applyNumberFormat="1" applyFont="1" applyFill="1" applyBorder="1"/>
    <xf numFmtId="0" fontId="21" fillId="12" borderId="13" xfId="10" applyFont="1" applyFill="1" applyBorder="1"/>
    <xf numFmtId="164" fontId="21" fillId="12" borderId="13" xfId="10" applyNumberFormat="1" applyFont="1" applyFill="1" applyBorder="1"/>
    <xf numFmtId="164" fontId="21" fillId="12" borderId="19" xfId="10" applyNumberFormat="1" applyFont="1" applyFill="1" applyBorder="1"/>
    <xf numFmtId="0" fontId="22" fillId="12" borderId="0" xfId="0" applyFont="1" applyFill="1"/>
    <xf numFmtId="0" fontId="0" fillId="10" borderId="0" xfId="0" applyFill="1"/>
    <xf numFmtId="0" fontId="0" fillId="13" borderId="10" xfId="0" applyFill="1" applyBorder="1"/>
    <xf numFmtId="0" fontId="0" fillId="13" borderId="14" xfId="0" applyFill="1" applyBorder="1"/>
    <xf numFmtId="0" fontId="0" fillId="13" borderId="0" xfId="0" applyFill="1"/>
    <xf numFmtId="0" fontId="21" fillId="0" borderId="51" xfId="10" applyFont="1" applyFill="1" applyBorder="1"/>
    <xf numFmtId="0" fontId="23" fillId="11" borderId="15" xfId="10" applyFont="1" applyFill="1" applyBorder="1"/>
    <xf numFmtId="0" fontId="20" fillId="11" borderId="15" xfId="10" applyFill="1" applyBorder="1"/>
    <xf numFmtId="164" fontId="21" fillId="11" borderId="20" xfId="10" applyNumberFormat="1" applyFont="1" applyFill="1" applyBorder="1"/>
    <xf numFmtId="0" fontId="32" fillId="11" borderId="15" xfId="8" applyFont="1" applyFill="1" applyBorder="1"/>
    <xf numFmtId="0" fontId="21" fillId="11" borderId="36" xfId="10" applyFont="1" applyFill="1" applyBorder="1"/>
    <xf numFmtId="0" fontId="21" fillId="11" borderId="37" xfId="10" applyFont="1" applyFill="1" applyBorder="1"/>
    <xf numFmtId="164" fontId="21" fillId="11" borderId="37" xfId="10" applyNumberFormat="1" applyFont="1" applyFill="1" applyBorder="1"/>
    <xf numFmtId="0" fontId="0" fillId="11" borderId="15" xfId="0" applyFill="1" applyBorder="1"/>
    <xf numFmtId="0" fontId="18" fillId="0" borderId="38" xfId="8" applyFill="1" applyBorder="1"/>
    <xf numFmtId="0" fontId="21" fillId="11" borderId="9" xfId="10" applyFont="1" applyFill="1" applyBorder="1"/>
    <xf numFmtId="0" fontId="21" fillId="11" borderId="13" xfId="10" applyFont="1" applyFill="1" applyBorder="1"/>
    <xf numFmtId="0" fontId="23" fillId="11" borderId="13" xfId="10" applyFont="1" applyFill="1" applyBorder="1"/>
    <xf numFmtId="0" fontId="0" fillId="16" borderId="14" xfId="0" applyFill="1" applyBorder="1"/>
    <xf numFmtId="0" fontId="0" fillId="16" borderId="14" xfId="0" applyFill="1" applyBorder="1" applyAlignment="1">
      <alignment horizontal="center"/>
    </xf>
    <xf numFmtId="164" fontId="0" fillId="16" borderId="14" xfId="0" applyNumberFormat="1" applyFill="1" applyBorder="1"/>
    <xf numFmtId="0" fontId="21" fillId="11" borderId="13" xfId="10" applyFont="1" applyFill="1" applyBorder="1" applyAlignment="1">
      <alignment horizontal="center"/>
    </xf>
    <xf numFmtId="0" fontId="21" fillId="11" borderId="15" xfId="10" applyFont="1" applyFill="1" applyBorder="1"/>
    <xf numFmtId="0" fontId="0" fillId="3" borderId="22" xfId="0" applyFill="1" applyBorder="1" applyAlignment="1" applyProtection="1">
      <alignment horizontal="left" vertical="top"/>
      <protection locked="0"/>
    </xf>
    <xf numFmtId="0" fontId="0" fillId="3" borderId="44" xfId="0" applyFill="1" applyBorder="1" applyAlignment="1" applyProtection="1">
      <alignment horizontal="left" vertical="top"/>
      <protection locked="0"/>
    </xf>
    <xf numFmtId="164" fontId="23" fillId="11" borderId="13" xfId="10" applyNumberFormat="1" applyFont="1" applyFill="1" applyBorder="1"/>
    <xf numFmtId="0" fontId="21" fillId="0" borderId="15" xfId="0" applyFont="1" applyBorder="1"/>
    <xf numFmtId="0" fontId="36" fillId="0" borderId="15" xfId="0" applyFont="1" applyBorder="1" applyAlignment="1">
      <alignment vertical="center" wrapText="1"/>
    </xf>
    <xf numFmtId="0" fontId="22" fillId="0" borderId="15" xfId="0" applyFont="1" applyBorder="1"/>
    <xf numFmtId="0" fontId="21" fillId="11" borderId="11" xfId="8" applyFont="1" applyFill="1" applyBorder="1"/>
    <xf numFmtId="0" fontId="21" fillId="11" borderId="15" xfId="8" applyFont="1" applyFill="1" applyBorder="1"/>
    <xf numFmtId="0" fontId="21" fillId="15" borderId="13" xfId="10" applyFont="1" applyFill="1" applyBorder="1"/>
    <xf numFmtId="164" fontId="21" fillId="15" borderId="19" xfId="10" applyNumberFormat="1" applyFont="1" applyFill="1" applyBorder="1"/>
    <xf numFmtId="0" fontId="23" fillId="15" borderId="13" xfId="10" applyFont="1" applyFill="1" applyBorder="1"/>
    <xf numFmtId="2" fontId="20" fillId="0" borderId="0" xfId="10" applyNumberFormat="1" applyFill="1"/>
    <xf numFmtId="164" fontId="20" fillId="0" borderId="37" xfId="10" applyNumberFormat="1" applyFill="1" applyBorder="1"/>
    <xf numFmtId="0" fontId="21" fillId="0" borderId="40" xfId="10" applyFont="1" applyFill="1" applyBorder="1"/>
    <xf numFmtId="164" fontId="0" fillId="3" borderId="15" xfId="0" applyNumberFormat="1" applyFill="1" applyBorder="1" applyAlignment="1" applyProtection="1">
      <alignment horizontal="right"/>
      <protection locked="0"/>
    </xf>
    <xf numFmtId="164" fontId="0" fillId="3" borderId="37" xfId="0" applyNumberFormat="1" applyFill="1" applyBorder="1" applyAlignment="1" applyProtection="1">
      <alignment horizontal="right"/>
      <protection locked="0"/>
    </xf>
    <xf numFmtId="164" fontId="0" fillId="0" borderId="15" xfId="0" applyNumberFormat="1" applyBorder="1" applyAlignment="1" applyProtection="1">
      <alignment horizontal="right"/>
      <protection locked="0"/>
    </xf>
    <xf numFmtId="0" fontId="26" fillId="0" borderId="34" xfId="8" quotePrefix="1" applyFont="1" applyFill="1" applyBorder="1"/>
    <xf numFmtId="0" fontId="26" fillId="0" borderId="34" xfId="8" quotePrefix="1" applyFont="1" applyFill="1" applyBorder="1" applyAlignment="1">
      <alignment horizontal="center"/>
    </xf>
    <xf numFmtId="0" fontId="21" fillId="0" borderId="34" xfId="8" applyFont="1" applyFill="1" applyBorder="1"/>
    <xf numFmtId="164" fontId="26" fillId="0" borderId="34" xfId="10" applyNumberFormat="1" applyFont="1" applyFill="1" applyBorder="1"/>
    <xf numFmtId="0" fontId="26" fillId="0" borderId="15" xfId="8" quotePrefix="1" applyFont="1" applyFill="1" applyBorder="1"/>
    <xf numFmtId="0" fontId="26" fillId="0" borderId="15" xfId="8" quotePrefix="1" applyFont="1" applyFill="1" applyBorder="1" applyAlignment="1">
      <alignment horizontal="center"/>
    </xf>
    <xf numFmtId="0" fontId="42" fillId="0" borderId="15" xfId="8" quotePrefix="1" applyFont="1" applyFill="1" applyBorder="1"/>
    <xf numFmtId="0" fontId="36" fillId="18" borderId="50" xfId="0" applyFont="1" applyFill="1" applyBorder="1" applyAlignment="1">
      <alignment vertical="center" wrapText="1"/>
    </xf>
    <xf numFmtId="0" fontId="6" fillId="5" borderId="50" xfId="0" applyFont="1" applyFill="1" applyBorder="1" applyAlignment="1">
      <alignment vertical="center" wrapText="1"/>
    </xf>
    <xf numFmtId="0" fontId="43" fillId="5" borderId="50" xfId="0" applyFont="1" applyFill="1" applyBorder="1" applyAlignment="1">
      <alignment vertical="center" wrapText="1"/>
    </xf>
    <xf numFmtId="0" fontId="44" fillId="5" borderId="50" xfId="0" applyFont="1" applyFill="1" applyBorder="1" applyAlignment="1">
      <alignment vertical="center" wrapText="1"/>
    </xf>
    <xf numFmtId="0" fontId="44" fillId="5" borderId="50" xfId="0" applyFont="1" applyFill="1" applyBorder="1" applyAlignment="1">
      <alignment horizontal="right" vertical="center" wrapText="1"/>
    </xf>
    <xf numFmtId="0" fontId="45" fillId="5" borderId="50" xfId="0" applyFont="1" applyFill="1" applyBorder="1" applyAlignment="1">
      <alignment vertical="center" wrapText="1"/>
    </xf>
    <xf numFmtId="0" fontId="45" fillId="5" borderId="50" xfId="0" applyFont="1" applyFill="1" applyBorder="1" applyAlignment="1">
      <alignment horizontal="right" vertical="center" wrapText="1"/>
    </xf>
    <xf numFmtId="164" fontId="21" fillId="0" borderId="0" xfId="10" applyNumberFormat="1" applyFont="1" applyFill="1"/>
    <xf numFmtId="0" fontId="20" fillId="0" borderId="0" xfId="10" applyFill="1"/>
    <xf numFmtId="164" fontId="20" fillId="0" borderId="0" xfId="10" applyNumberFormat="1" applyFill="1"/>
    <xf numFmtId="0" fontId="23" fillId="11" borderId="37" xfId="8" applyFont="1" applyFill="1" applyBorder="1" applyAlignment="1">
      <alignment horizontal="left"/>
    </xf>
    <xf numFmtId="0" fontId="0" fillId="11" borderId="28" xfId="0" applyFill="1" applyBorder="1"/>
    <xf numFmtId="164" fontId="20" fillId="11" borderId="37" xfId="10" applyNumberFormat="1" applyFill="1" applyBorder="1"/>
    <xf numFmtId="0" fontId="20" fillId="11" borderId="37" xfId="10" applyFill="1" applyBorder="1"/>
    <xf numFmtId="0" fontId="21" fillId="10" borderId="15" xfId="8" applyFont="1" applyFill="1" applyBorder="1" applyAlignment="1">
      <alignment horizontal="left"/>
    </xf>
    <xf numFmtId="0" fontId="18" fillId="10" borderId="15" xfId="8" applyFill="1" applyBorder="1"/>
    <xf numFmtId="164" fontId="0" fillId="0" borderId="20" xfId="0" applyNumberFormat="1" applyBorder="1"/>
    <xf numFmtId="164" fontId="0" fillId="0" borderId="14" xfId="0" applyNumberFormat="1" applyBorder="1"/>
    <xf numFmtId="0" fontId="0" fillId="11" borderId="18" xfId="0" applyFill="1" applyBorder="1"/>
    <xf numFmtId="6" fontId="47" fillId="5" borderId="50" xfId="0" applyNumberFormat="1" applyFont="1" applyFill="1" applyBorder="1" applyAlignment="1">
      <alignment vertical="center" wrapText="1"/>
    </xf>
    <xf numFmtId="6" fontId="15" fillId="5" borderId="50" xfId="0" applyNumberFormat="1" applyFont="1" applyFill="1" applyBorder="1" applyAlignment="1">
      <alignment vertical="center" wrapText="1"/>
    </xf>
    <xf numFmtId="0" fontId="0" fillId="3" borderId="42" xfId="0" applyFill="1" applyBorder="1" applyAlignment="1" applyProtection="1">
      <alignment horizontal="left" vertical="top"/>
      <protection locked="0"/>
    </xf>
    <xf numFmtId="0" fontId="0" fillId="3" borderId="15" xfId="0" applyFill="1" applyBorder="1" applyProtection="1">
      <protection locked="0"/>
    </xf>
    <xf numFmtId="0" fontId="0" fillId="3" borderId="15" xfId="0" applyFill="1" applyBorder="1" applyAlignment="1" applyProtection="1">
      <alignment horizontal="left"/>
      <protection locked="0"/>
    </xf>
    <xf numFmtId="0" fontId="0" fillId="3" borderId="45" xfId="0" applyFill="1" applyBorder="1" applyAlignment="1" applyProtection="1">
      <alignment horizontal="left" vertical="top"/>
      <protection locked="0"/>
    </xf>
    <xf numFmtId="0" fontId="0" fillId="3" borderId="48" xfId="0" applyFill="1" applyBorder="1" applyAlignment="1" applyProtection="1">
      <alignment horizontal="left" vertical="top"/>
      <protection locked="0"/>
    </xf>
    <xf numFmtId="0" fontId="0" fillId="3" borderId="9" xfId="0" applyFill="1" applyBorder="1" applyProtection="1">
      <protection locked="0"/>
    </xf>
    <xf numFmtId="0" fontId="0" fillId="3" borderId="13" xfId="0" applyFill="1" applyBorder="1" applyProtection="1">
      <protection locked="0"/>
    </xf>
    <xf numFmtId="164" fontId="0" fillId="0" borderId="14" xfId="0" applyNumberFormat="1" applyBorder="1" applyAlignment="1" applyProtection="1">
      <alignment horizontal="right"/>
      <protection locked="0"/>
    </xf>
    <xf numFmtId="0" fontId="0" fillId="3" borderId="37" xfId="0" applyFill="1" applyBorder="1" applyProtection="1">
      <protection locked="0"/>
    </xf>
    <xf numFmtId="49" fontId="0" fillId="17" borderId="10" xfId="0" applyNumberFormat="1" applyFill="1" applyBorder="1" applyAlignment="1" applyProtection="1">
      <alignment horizontal="left" vertical="top"/>
      <protection locked="0"/>
    </xf>
    <xf numFmtId="0" fontId="0" fillId="17" borderId="14" xfId="0" applyFill="1" applyBorder="1" applyAlignment="1" applyProtection="1">
      <alignment horizontal="left" vertical="top"/>
      <protection locked="0"/>
    </xf>
    <xf numFmtId="0" fontId="0" fillId="17" borderId="14" xfId="0" applyFill="1" applyBorder="1" applyProtection="1">
      <protection locked="0"/>
    </xf>
    <xf numFmtId="0" fontId="0" fillId="17" borderId="21" xfId="0" applyFill="1" applyBorder="1" applyAlignment="1" applyProtection="1">
      <alignment horizontal="left" vertical="top"/>
      <protection locked="0"/>
    </xf>
    <xf numFmtId="0" fontId="38" fillId="17" borderId="15" xfId="0" applyFont="1" applyFill="1" applyBorder="1"/>
    <xf numFmtId="164" fontId="38" fillId="17" borderId="15" xfId="0" applyNumberFormat="1" applyFont="1" applyFill="1" applyBorder="1"/>
    <xf numFmtId="0" fontId="0" fillId="0" borderId="9" xfId="0" applyBorder="1"/>
    <xf numFmtId="0" fontId="0" fillId="0" borderId="13" xfId="0" applyBorder="1"/>
    <xf numFmtId="49" fontId="0" fillId="0" borderId="11" xfId="0" applyNumberFormat="1" applyBorder="1"/>
    <xf numFmtId="49" fontId="38" fillId="17" borderId="11" xfId="0" applyNumberFormat="1" applyFont="1" applyFill="1" applyBorder="1"/>
    <xf numFmtId="164" fontId="38" fillId="17" borderId="20" xfId="0" applyNumberFormat="1" applyFont="1" applyFill="1" applyBorder="1"/>
    <xf numFmtId="0" fontId="38" fillId="17" borderId="11" xfId="0" applyFont="1" applyFill="1" applyBorder="1"/>
    <xf numFmtId="0" fontId="0" fillId="0" borderId="14" xfId="0" applyBorder="1"/>
    <xf numFmtId="164" fontId="0" fillId="0" borderId="21" xfId="0" applyNumberFormat="1" applyBorder="1"/>
    <xf numFmtId="0" fontId="0" fillId="10" borderId="46" xfId="0" applyFill="1" applyBorder="1"/>
    <xf numFmtId="164" fontId="0" fillId="10" borderId="55" xfId="0" applyNumberFormat="1" applyFill="1" applyBorder="1" applyAlignment="1">
      <alignment horizontal="center"/>
    </xf>
    <xf numFmtId="164" fontId="0" fillId="10" borderId="47" xfId="0" applyNumberFormat="1" applyFill="1" applyBorder="1" applyAlignment="1">
      <alignment horizontal="center"/>
    </xf>
    <xf numFmtId="164" fontId="20" fillId="10" borderId="37" xfId="10" applyNumberFormat="1" applyFill="1" applyBorder="1"/>
    <xf numFmtId="0" fontId="0" fillId="10" borderId="15" xfId="0" applyFill="1" applyBorder="1"/>
    <xf numFmtId="0" fontId="39" fillId="0" borderId="0" xfId="0" applyFont="1"/>
    <xf numFmtId="164" fontId="39" fillId="0" borderId="0" xfId="0" applyNumberFormat="1" applyFont="1"/>
    <xf numFmtId="2" fontId="40" fillId="0" borderId="0" xfId="10" applyNumberFormat="1" applyFont="1" applyFill="1"/>
    <xf numFmtId="164" fontId="40" fillId="0" borderId="0" xfId="10" applyNumberFormat="1" applyFont="1" applyFill="1"/>
    <xf numFmtId="0" fontId="41" fillId="0" borderId="0" xfId="0" applyFont="1"/>
    <xf numFmtId="0" fontId="31" fillId="6" borderId="9" xfId="10" applyFont="1" applyFill="1" applyBorder="1"/>
    <xf numFmtId="0" fontId="31" fillId="12" borderId="9" xfId="10" applyFont="1" applyFill="1" applyBorder="1"/>
    <xf numFmtId="0" fontId="14" fillId="4" borderId="44" xfId="0" applyFont="1" applyFill="1" applyBorder="1"/>
    <xf numFmtId="0" fontId="0" fillId="13" borderId="45" xfId="0" applyFill="1" applyBorder="1"/>
    <xf numFmtId="0" fontId="21" fillId="0" borderId="48" xfId="10" applyFont="1" applyFill="1" applyBorder="1"/>
    <xf numFmtId="0" fontId="20" fillId="0" borderId="45" xfId="10" applyFill="1" applyBorder="1"/>
    <xf numFmtId="0" fontId="20" fillId="0" borderId="49" xfId="10" applyFill="1" applyBorder="1"/>
    <xf numFmtId="0" fontId="20" fillId="0" borderId="38" xfId="10" applyFill="1" applyBorder="1"/>
    <xf numFmtId="0" fontId="0" fillId="16" borderId="45" xfId="0" applyFill="1" applyBorder="1"/>
    <xf numFmtId="0" fontId="20" fillId="0" borderId="0" xfId="10" applyFill="1" applyAlignment="1">
      <alignment horizontal="center"/>
    </xf>
    <xf numFmtId="2" fontId="21" fillId="0" borderId="0" xfId="10" applyNumberFormat="1" applyFont="1" applyFill="1"/>
    <xf numFmtId="0" fontId="18" fillId="0" borderId="0" xfId="8" applyFill="1" applyAlignment="1">
      <alignment horizontal="center"/>
    </xf>
    <xf numFmtId="164" fontId="18" fillId="0" borderId="0" xfId="8" applyNumberFormat="1" applyFill="1"/>
    <xf numFmtId="2" fontId="18" fillId="0" borderId="0" xfId="8" applyNumberFormat="1" applyFill="1"/>
    <xf numFmtId="2" fontId="21" fillId="0" borderId="0" xfId="8" applyNumberFormat="1" applyFont="1" applyFill="1"/>
    <xf numFmtId="164" fontId="21" fillId="0" borderId="0" xfId="8" applyNumberFormat="1" applyFont="1" applyFill="1"/>
    <xf numFmtId="0" fontId="19" fillId="0" borderId="0" xfId="9" applyFill="1"/>
    <xf numFmtId="0" fontId="19" fillId="0" borderId="0" xfId="9" applyFill="1" applyAlignment="1">
      <alignment horizontal="center"/>
    </xf>
    <xf numFmtId="164" fontId="19" fillId="0" borderId="0" xfId="9" applyNumberFormat="1" applyFill="1"/>
    <xf numFmtId="2" fontId="19" fillId="0" borderId="0" xfId="9" applyNumberFormat="1" applyFill="1"/>
    <xf numFmtId="2" fontId="21" fillId="0" borderId="0" xfId="9" applyNumberFormat="1" applyFont="1" applyFill="1"/>
    <xf numFmtId="164" fontId="21" fillId="0" borderId="0" xfId="9" applyNumberFormat="1" applyFont="1" applyFill="1"/>
    <xf numFmtId="0" fontId="54" fillId="0" borderId="0" xfId="0" applyFont="1"/>
    <xf numFmtId="166" fontId="18" fillId="0" borderId="15" xfId="11" applyNumberFormat="1" applyFont="1" applyBorder="1"/>
    <xf numFmtId="0" fontId="48" fillId="0" borderId="15" xfId="0" applyFont="1" applyBorder="1"/>
    <xf numFmtId="0" fontId="23" fillId="19" borderId="13" xfId="10" applyFont="1" applyFill="1" applyBorder="1"/>
    <xf numFmtId="0" fontId="23" fillId="0" borderId="37" xfId="8" applyFont="1" applyFill="1" applyBorder="1"/>
    <xf numFmtId="0" fontId="21" fillId="19" borderId="36" xfId="10" applyFont="1" applyFill="1" applyBorder="1"/>
    <xf numFmtId="0" fontId="23" fillId="19" borderId="37" xfId="10" applyFont="1" applyFill="1" applyBorder="1"/>
    <xf numFmtId="0" fontId="21" fillId="0" borderId="18" xfId="8" applyFont="1" applyFill="1" applyBorder="1" applyAlignment="1">
      <alignment horizontal="left"/>
    </xf>
    <xf numFmtId="0" fontId="49" fillId="0" borderId="15" xfId="0" applyFont="1" applyBorder="1"/>
    <xf numFmtId="0" fontId="50" fillId="0" borderId="15" xfId="0" applyFont="1" applyBorder="1"/>
    <xf numFmtId="0" fontId="49" fillId="11" borderId="15" xfId="0" applyFont="1" applyFill="1" applyBorder="1"/>
    <xf numFmtId="0" fontId="18" fillId="11" borderId="38" xfId="8" applyFill="1" applyBorder="1"/>
    <xf numFmtId="0" fontId="0" fillId="19" borderId="37" xfId="0" applyFill="1" applyBorder="1" applyAlignment="1" applyProtection="1">
      <alignment horizontal="left" vertical="top"/>
      <protection locked="0"/>
    </xf>
    <xf numFmtId="164" fontId="37" fillId="0" borderId="15" xfId="8" applyNumberFormat="1" applyFont="1" applyFill="1" applyBorder="1"/>
    <xf numFmtId="0" fontId="21" fillId="19" borderId="37" xfId="10" applyFont="1" applyFill="1" applyBorder="1"/>
    <xf numFmtId="164" fontId="23" fillId="19" borderId="37" xfId="10" applyNumberFormat="1" applyFont="1" applyFill="1" applyBorder="1"/>
    <xf numFmtId="166" fontId="21" fillId="10" borderId="15" xfId="11" applyNumberFormat="1" applyFont="1" applyFill="1" applyBorder="1"/>
    <xf numFmtId="0" fontId="22" fillId="10" borderId="15" xfId="0" applyFont="1" applyFill="1" applyBorder="1"/>
    <xf numFmtId="0" fontId="21" fillId="0" borderId="38" xfId="8" applyFont="1" applyFill="1" applyBorder="1" applyAlignment="1">
      <alignment horizontal="left"/>
    </xf>
    <xf numFmtId="0" fontId="21" fillId="10" borderId="49" xfId="8" applyFont="1" applyFill="1" applyBorder="1" applyAlignment="1">
      <alignment horizontal="left"/>
    </xf>
    <xf numFmtId="0" fontId="18" fillId="10" borderId="34" xfId="8" applyFill="1" applyBorder="1"/>
    <xf numFmtId="164" fontId="20" fillId="10" borderId="28" xfId="10" applyNumberFormat="1" applyFill="1" applyBorder="1"/>
    <xf numFmtId="0" fontId="0" fillId="10" borderId="34" xfId="0" applyFill="1" applyBorder="1"/>
    <xf numFmtId="0" fontId="21" fillId="10" borderId="37" xfId="8" applyFont="1" applyFill="1" applyBorder="1" applyAlignment="1">
      <alignment horizontal="left"/>
    </xf>
    <xf numFmtId="0" fontId="0" fillId="10" borderId="37" xfId="0" applyFill="1" applyBorder="1"/>
    <xf numFmtId="166" fontId="0" fillId="0" borderId="15" xfId="11" applyNumberFormat="1" applyFont="1" applyBorder="1"/>
    <xf numFmtId="166" fontId="21" fillId="10" borderId="37" xfId="11" applyNumberFormat="1" applyFont="1" applyFill="1" applyBorder="1"/>
    <xf numFmtId="166" fontId="21" fillId="0" borderId="15" xfId="11" applyNumberFormat="1" applyFont="1" applyBorder="1"/>
    <xf numFmtId="0" fontId="21" fillId="0" borderId="49" xfId="8" applyFont="1" applyFill="1" applyBorder="1"/>
    <xf numFmtId="0" fontId="22" fillId="3" borderId="15" xfId="0" applyFont="1" applyFill="1" applyBorder="1"/>
    <xf numFmtId="0" fontId="18" fillId="19" borderId="15" xfId="8" applyFill="1" applyBorder="1"/>
    <xf numFmtId="164" fontId="23" fillId="19" borderId="15" xfId="8" applyNumberFormat="1" applyFont="1" applyFill="1" applyBorder="1"/>
    <xf numFmtId="0" fontId="21" fillId="19" borderId="15" xfId="10" applyFont="1" applyFill="1" applyBorder="1"/>
    <xf numFmtId="0" fontId="23" fillId="19" borderId="15" xfId="10" applyFont="1" applyFill="1" applyBorder="1"/>
    <xf numFmtId="0" fontId="21" fillId="0" borderId="28" xfId="8" applyFont="1" applyFill="1" applyBorder="1"/>
    <xf numFmtId="0" fontId="6" fillId="5" borderId="58" xfId="0" applyFont="1" applyFill="1" applyBorder="1" applyAlignment="1">
      <alignment vertical="center" wrapText="1"/>
    </xf>
    <xf numFmtId="0" fontId="36" fillId="0" borderId="0" xfId="0" applyFont="1" applyAlignment="1">
      <alignment vertical="center" wrapText="1"/>
    </xf>
    <xf numFmtId="6" fontId="15" fillId="0" borderId="0" xfId="0" applyNumberFormat="1" applyFont="1" applyAlignment="1">
      <alignment vertical="center" wrapText="1"/>
    </xf>
    <xf numFmtId="6" fontId="47" fillId="0" borderId="0" xfId="0" applyNumberFormat="1" applyFont="1" applyAlignment="1">
      <alignment vertical="center" wrapText="1"/>
    </xf>
    <xf numFmtId="0" fontId="0" fillId="15" borderId="53" xfId="0" applyFill="1" applyBorder="1"/>
    <xf numFmtId="0" fontId="0" fillId="15" borderId="39" xfId="0" applyFill="1" applyBorder="1"/>
    <xf numFmtId="0" fontId="21" fillId="19" borderId="27" xfId="10" applyFont="1" applyFill="1" applyBorder="1"/>
    <xf numFmtId="0" fontId="23" fillId="19" borderId="28" xfId="10" applyFont="1" applyFill="1" applyBorder="1"/>
    <xf numFmtId="0" fontId="0" fillId="0" borderId="38" xfId="0" applyBorder="1"/>
    <xf numFmtId="0" fontId="21" fillId="0" borderId="15" xfId="10" applyFont="1" applyFill="1" applyBorder="1" applyAlignment="1">
      <alignment horizontal="left"/>
    </xf>
    <xf numFmtId="0" fontId="21" fillId="0" borderId="28" xfId="10" applyFont="1" applyFill="1" applyBorder="1" applyAlignment="1">
      <alignment horizontal="left"/>
    </xf>
    <xf numFmtId="0" fontId="37" fillId="0" borderId="15" xfId="8" applyFont="1" applyFill="1" applyBorder="1"/>
    <xf numFmtId="166" fontId="23" fillId="0" borderId="15" xfId="11" applyNumberFormat="1" applyFont="1" applyBorder="1"/>
    <xf numFmtId="0" fontId="21" fillId="0" borderId="36" xfId="8" applyFont="1" applyFill="1" applyBorder="1"/>
    <xf numFmtId="0" fontId="21" fillId="0" borderId="37" xfId="8" applyFont="1" applyFill="1" applyBorder="1"/>
    <xf numFmtId="166" fontId="46" fillId="10" borderId="15" xfId="11" applyNumberFormat="1" applyFont="1" applyFill="1" applyBorder="1"/>
    <xf numFmtId="164" fontId="20" fillId="10" borderId="15" xfId="10" applyNumberFormat="1" applyFill="1" applyBorder="1"/>
    <xf numFmtId="164" fontId="21" fillId="10" borderId="15" xfId="10" applyNumberFormat="1" applyFont="1" applyFill="1" applyBorder="1"/>
    <xf numFmtId="164" fontId="20" fillId="0" borderId="20" xfId="10" applyNumberFormat="1" applyFill="1" applyBorder="1"/>
    <xf numFmtId="0" fontId="0" fillId="13" borderId="15" xfId="0" applyFill="1" applyBorder="1" applyAlignment="1">
      <alignment horizontal="center" vertical="center"/>
    </xf>
    <xf numFmtId="0" fontId="0" fillId="13" borderId="15" xfId="0" applyFill="1" applyBorder="1" applyAlignment="1">
      <alignment horizontal="right" vertical="center"/>
    </xf>
    <xf numFmtId="0" fontId="0" fillId="13" borderId="15" xfId="0" applyFill="1" applyBorder="1" applyAlignment="1">
      <alignment horizontal="right"/>
    </xf>
    <xf numFmtId="0" fontId="0" fillId="13" borderId="15" xfId="0" applyFill="1" applyBorder="1"/>
    <xf numFmtId="0" fontId="23" fillId="0" borderId="48" xfId="8" applyFont="1" applyFill="1" applyBorder="1" applyAlignment="1">
      <alignment horizontal="left"/>
    </xf>
    <xf numFmtId="164" fontId="23" fillId="0" borderId="37" xfId="8" applyNumberFormat="1" applyFont="1" applyFill="1" applyBorder="1"/>
    <xf numFmtId="0" fontId="23" fillId="0" borderId="41" xfId="8" applyFont="1" applyFill="1" applyBorder="1"/>
    <xf numFmtId="164" fontId="23" fillId="0" borderId="15" xfId="8" applyNumberFormat="1" applyFont="1" applyFill="1" applyBorder="1"/>
    <xf numFmtId="164" fontId="0" fillId="0" borderId="13" xfId="0" applyNumberFormat="1" applyBorder="1"/>
    <xf numFmtId="0" fontId="39" fillId="0" borderId="13" xfId="0" applyFont="1" applyBorder="1"/>
    <xf numFmtId="0" fontId="39" fillId="0" borderId="15" xfId="0" applyFont="1" applyBorder="1"/>
    <xf numFmtId="0" fontId="0" fillId="0" borderId="44" xfId="0" applyBorder="1" applyAlignment="1">
      <alignment wrapText="1"/>
    </xf>
    <xf numFmtId="0" fontId="0" fillId="12" borderId="15" xfId="0" applyFill="1" applyBorder="1"/>
    <xf numFmtId="164" fontId="38" fillId="12" borderId="15" xfId="0" applyNumberFormat="1" applyFont="1" applyFill="1" applyBorder="1"/>
    <xf numFmtId="0" fontId="0" fillId="12" borderId="23" xfId="0" applyFill="1" applyBorder="1"/>
    <xf numFmtId="0" fontId="0" fillId="12" borderId="0" xfId="0" applyFill="1"/>
    <xf numFmtId="0" fontId="0" fillId="0" borderId="34" xfId="0" applyBorder="1"/>
    <xf numFmtId="0" fontId="0" fillId="0" borderId="52" xfId="0" applyBorder="1"/>
    <xf numFmtId="0" fontId="18" fillId="0" borderId="36" xfId="8" applyFill="1" applyBorder="1"/>
    <xf numFmtId="0" fontId="22" fillId="0" borderId="52" xfId="0" applyFont="1" applyBorder="1"/>
    <xf numFmtId="0" fontId="0" fillId="14" borderId="33" xfId="0" applyFill="1" applyBorder="1"/>
    <xf numFmtId="0" fontId="0" fillId="14" borderId="34" xfId="0" applyFill="1" applyBorder="1"/>
    <xf numFmtId="0" fontId="23" fillId="0" borderId="37" xfId="10" applyFont="1" applyFill="1" applyBorder="1"/>
    <xf numFmtId="0" fontId="50" fillId="11" borderId="52" xfId="0" applyFont="1" applyFill="1" applyBorder="1" applyAlignment="1">
      <alignment horizontal="center"/>
    </xf>
    <xf numFmtId="164" fontId="55" fillId="0" borderId="28" xfId="8" applyNumberFormat="1" applyFont="1" applyFill="1" applyBorder="1" applyAlignment="1">
      <alignment horizontal="center"/>
    </xf>
    <xf numFmtId="0" fontId="35" fillId="0" borderId="15" xfId="0" applyFont="1" applyBorder="1" applyAlignment="1">
      <alignment horizontal="center"/>
    </xf>
    <xf numFmtId="164" fontId="35" fillId="0" borderId="15" xfId="0" applyNumberFormat="1" applyFont="1" applyBorder="1" applyAlignment="1">
      <alignment horizontal="center"/>
    </xf>
    <xf numFmtId="0" fontId="57" fillId="0" borderId="28" xfId="8" applyFont="1" applyFill="1" applyBorder="1" applyAlignment="1">
      <alignment horizontal="center"/>
    </xf>
    <xf numFmtId="0" fontId="56" fillId="0" borderId="15" xfId="0" applyFont="1" applyBorder="1"/>
    <xf numFmtId="0" fontId="57" fillId="0" borderId="15" xfId="8" applyFont="1" applyFill="1" applyBorder="1"/>
    <xf numFmtId="0" fontId="55" fillId="0" borderId="15" xfId="10" applyFont="1" applyFill="1" applyBorder="1"/>
    <xf numFmtId="0" fontId="55" fillId="0" borderId="15" xfId="8" applyFont="1" applyFill="1" applyBorder="1"/>
    <xf numFmtId="0" fontId="21" fillId="5" borderId="50" xfId="0" applyFont="1" applyFill="1" applyBorder="1" applyAlignment="1">
      <alignment vertical="center" wrapText="1"/>
    </xf>
    <xf numFmtId="0" fontId="21" fillId="0" borderId="33" xfId="8" applyFont="1" applyFill="1" applyBorder="1"/>
    <xf numFmtId="0" fontId="21" fillId="19" borderId="11" xfId="10" applyFont="1" applyFill="1" applyBorder="1"/>
    <xf numFmtId="0" fontId="20" fillId="19" borderId="15" xfId="10" applyFill="1" applyBorder="1"/>
    <xf numFmtId="0" fontId="21" fillId="0" borderId="0" xfId="10" applyFont="1" applyFill="1"/>
    <xf numFmtId="0" fontId="21" fillId="0" borderId="12" xfId="10" applyFont="1" applyFill="1" applyBorder="1"/>
    <xf numFmtId="0" fontId="59" fillId="0" borderId="15" xfId="0" applyFont="1" applyBorder="1"/>
    <xf numFmtId="0" fontId="21" fillId="0" borderId="33" xfId="9" applyFont="1" applyFill="1" applyBorder="1"/>
    <xf numFmtId="0" fontId="21" fillId="0" borderId="34" xfId="9" applyFont="1" applyFill="1" applyBorder="1"/>
    <xf numFmtId="0" fontId="36" fillId="21" borderId="50" xfId="0" applyFont="1" applyFill="1" applyBorder="1" applyAlignment="1">
      <alignment vertical="center" wrapText="1"/>
    </xf>
    <xf numFmtId="0" fontId="44" fillId="21" borderId="50" xfId="0" applyFont="1" applyFill="1" applyBorder="1" applyAlignment="1">
      <alignment vertical="center" wrapText="1"/>
    </xf>
    <xf numFmtId="0" fontId="45" fillId="21" borderId="50" xfId="0" applyFont="1" applyFill="1" applyBorder="1" applyAlignment="1">
      <alignment vertical="center" wrapText="1"/>
    </xf>
    <xf numFmtId="0" fontId="21" fillId="22" borderId="37" xfId="10" applyFont="1" applyFill="1" applyBorder="1"/>
    <xf numFmtId="0" fontId="21" fillId="22" borderId="15" xfId="8" applyFont="1" applyFill="1" applyBorder="1"/>
    <xf numFmtId="0" fontId="18" fillId="22" borderId="34" xfId="8" applyFill="1" applyBorder="1"/>
    <xf numFmtId="0" fontId="21" fillId="22" borderId="13" xfId="10" applyFont="1" applyFill="1" applyBorder="1"/>
    <xf numFmtId="164" fontId="23" fillId="6" borderId="37" xfId="10" applyNumberFormat="1" applyFont="1" applyFill="1" applyBorder="1"/>
    <xf numFmtId="0" fontId="18" fillId="0" borderId="14" xfId="8" applyFill="1" applyBorder="1"/>
    <xf numFmtId="0" fontId="0" fillId="0" borderId="66" xfId="0" applyBorder="1"/>
    <xf numFmtId="0" fontId="57" fillId="0" borderId="15" xfId="8" quotePrefix="1" applyFont="1" applyFill="1" applyBorder="1"/>
    <xf numFmtId="0" fontId="35" fillId="0" borderId="15" xfId="0" applyFont="1" applyBorder="1"/>
    <xf numFmtId="0" fontId="21" fillId="6" borderId="44" xfId="10" applyFont="1" applyFill="1" applyBorder="1"/>
    <xf numFmtId="0" fontId="21" fillId="19" borderId="48" xfId="10" applyFont="1" applyFill="1" applyBorder="1"/>
    <xf numFmtId="0" fontId="21" fillId="11" borderId="38" xfId="8" applyFont="1" applyFill="1" applyBorder="1"/>
    <xf numFmtId="0" fontId="18" fillId="0" borderId="18" xfId="8" applyFill="1" applyBorder="1"/>
    <xf numFmtId="0" fontId="23" fillId="12" borderId="56" xfId="10" applyFont="1" applyFill="1" applyBorder="1"/>
    <xf numFmtId="0" fontId="21" fillId="0" borderId="59" xfId="10" applyFont="1" applyFill="1" applyBorder="1"/>
    <xf numFmtId="0" fontId="22" fillId="0" borderId="20" xfId="0" applyFont="1" applyBorder="1"/>
    <xf numFmtId="0" fontId="0" fillId="3" borderId="15" xfId="0" applyFill="1" applyBorder="1" applyAlignment="1" applyProtection="1">
      <alignment horizontal="right"/>
      <protection locked="0"/>
    </xf>
    <xf numFmtId="0" fontId="0" fillId="3" borderId="37" xfId="0" applyFill="1" applyBorder="1" applyAlignment="1" applyProtection="1">
      <alignment horizontal="right"/>
      <protection locked="0"/>
    </xf>
    <xf numFmtId="0" fontId="0" fillId="3" borderId="15" xfId="0" applyFill="1" applyBorder="1" applyAlignment="1" applyProtection="1">
      <alignment horizontal="right" vertical="top"/>
      <protection locked="0"/>
    </xf>
    <xf numFmtId="0" fontId="22" fillId="0" borderId="21" xfId="0" applyFont="1" applyBorder="1"/>
    <xf numFmtId="0" fontId="0" fillId="3" borderId="34" xfId="0" applyFill="1" applyBorder="1" applyAlignment="1" applyProtection="1">
      <alignment horizontal="left" vertical="top"/>
      <protection locked="0"/>
    </xf>
    <xf numFmtId="0" fontId="0" fillId="0" borderId="37" xfId="0" applyBorder="1"/>
    <xf numFmtId="164" fontId="0" fillId="3" borderId="37" xfId="0" applyNumberFormat="1" applyFill="1" applyBorder="1" applyAlignment="1" applyProtection="1">
      <alignment horizontal="right" vertical="top"/>
      <protection locked="0"/>
    </xf>
    <xf numFmtId="164" fontId="0" fillId="0" borderId="37" xfId="0" applyNumberFormat="1" applyBorder="1" applyAlignment="1" applyProtection="1">
      <alignment horizontal="right"/>
      <protection locked="0"/>
    </xf>
    <xf numFmtId="0" fontId="38" fillId="17" borderId="14" xfId="0" applyFont="1" applyFill="1" applyBorder="1" applyAlignment="1" applyProtection="1">
      <alignment horizontal="left" vertical="top"/>
      <protection locked="0"/>
    </xf>
    <xf numFmtId="0" fontId="38" fillId="17" borderId="14" xfId="0" applyFont="1" applyFill="1" applyBorder="1" applyAlignment="1" applyProtection="1">
      <alignment horizontal="right"/>
      <protection locked="0"/>
    </xf>
    <xf numFmtId="164" fontId="38" fillId="17" borderId="14" xfId="0" applyNumberFormat="1" applyFont="1" applyFill="1" applyBorder="1" applyAlignment="1" applyProtection="1">
      <alignment horizontal="right"/>
      <protection locked="0"/>
    </xf>
    <xf numFmtId="0" fontId="38" fillId="17" borderId="14" xfId="0" applyFont="1" applyFill="1" applyBorder="1"/>
    <xf numFmtId="0" fontId="0" fillId="3" borderId="14" xfId="0" applyFill="1" applyBorder="1" applyAlignment="1" applyProtection="1">
      <alignment horizontal="right" vertical="top"/>
      <protection locked="0"/>
    </xf>
    <xf numFmtId="0" fontId="0" fillId="17" borderId="0" xfId="0" applyFill="1"/>
    <xf numFmtId="0" fontId="0" fillId="17" borderId="37" xfId="0" applyFill="1" applyBorder="1" applyAlignment="1" applyProtection="1">
      <alignment horizontal="left" vertical="top"/>
      <protection locked="0"/>
    </xf>
    <xf numFmtId="0" fontId="0" fillId="17" borderId="37" xfId="0" applyFill="1" applyBorder="1"/>
    <xf numFmtId="164" fontId="0" fillId="17" borderId="37" xfId="0" applyNumberFormat="1" applyFill="1" applyBorder="1"/>
    <xf numFmtId="0" fontId="0" fillId="3" borderId="24" xfId="0" applyFill="1" applyBorder="1"/>
    <xf numFmtId="0" fontId="0" fillId="3" borderId="66" xfId="0" applyFill="1" applyBorder="1"/>
    <xf numFmtId="0" fontId="0" fillId="3" borderId="24" xfId="0" applyFill="1" applyBorder="1" applyAlignment="1" applyProtection="1">
      <alignment horizontal="left" vertical="top"/>
      <protection locked="0"/>
    </xf>
    <xf numFmtId="164" fontId="60" fillId="0" borderId="37" xfId="10" applyNumberFormat="1" applyFont="1" applyFill="1" applyBorder="1"/>
    <xf numFmtId="0" fontId="60" fillId="0" borderId="37" xfId="10" applyFont="1" applyFill="1" applyBorder="1"/>
    <xf numFmtId="0" fontId="60" fillId="0" borderId="15" xfId="8" applyFont="1" applyFill="1" applyBorder="1"/>
    <xf numFmtId="0" fontId="60" fillId="0" borderId="34" xfId="8" applyFont="1" applyFill="1" applyBorder="1"/>
    <xf numFmtId="0" fontId="60" fillId="11" borderId="13" xfId="10" applyFont="1" applyFill="1" applyBorder="1"/>
    <xf numFmtId="0" fontId="61" fillId="11" borderId="13" xfId="10" applyFont="1" applyFill="1" applyBorder="1"/>
    <xf numFmtId="164" fontId="60" fillId="0" borderId="15" xfId="8" applyNumberFormat="1" applyFont="1" applyFill="1" applyBorder="1"/>
    <xf numFmtId="164" fontId="60" fillId="0" borderId="15" xfId="10" applyNumberFormat="1" applyFont="1" applyFill="1" applyBorder="1"/>
    <xf numFmtId="164" fontId="63" fillId="0" borderId="15" xfId="10" applyNumberFormat="1" applyFont="1" applyFill="1" applyBorder="1"/>
    <xf numFmtId="164" fontId="60" fillId="0" borderId="28" xfId="10" applyNumberFormat="1" applyFont="1" applyFill="1" applyBorder="1"/>
    <xf numFmtId="0" fontId="62" fillId="3" borderId="15" xfId="0" applyFont="1" applyFill="1" applyBorder="1"/>
    <xf numFmtId="0" fontId="64" fillId="20" borderId="15" xfId="0" applyFont="1" applyFill="1" applyBorder="1"/>
    <xf numFmtId="0" fontId="63" fillId="0" borderId="15" xfId="10" applyFont="1" applyFill="1" applyBorder="1"/>
    <xf numFmtId="0" fontId="60" fillId="0" borderId="28" xfId="10" applyFont="1" applyFill="1" applyBorder="1"/>
    <xf numFmtId="0" fontId="0" fillId="0" borderId="15" xfId="0" applyBorder="1" applyAlignment="1">
      <alignment horizontal="center"/>
    </xf>
    <xf numFmtId="164" fontId="38" fillId="11" borderId="28" xfId="0" applyNumberFormat="1" applyFont="1" applyFill="1" applyBorder="1"/>
    <xf numFmtId="0" fontId="0" fillId="11" borderId="29" xfId="0" applyFill="1" applyBorder="1"/>
    <xf numFmtId="0" fontId="65" fillId="0" borderId="15" xfId="0" applyFont="1" applyBorder="1"/>
    <xf numFmtId="0" fontId="60" fillId="0" borderId="15" xfId="10" applyFont="1" applyFill="1" applyBorder="1"/>
    <xf numFmtId="0" fontId="66" fillId="0" borderId="15" xfId="0" applyFont="1" applyBorder="1"/>
    <xf numFmtId="0" fontId="60" fillId="11" borderId="37" xfId="10" applyFont="1" applyFill="1" applyBorder="1"/>
    <xf numFmtId="164" fontId="60" fillId="11" borderId="37" xfId="10" applyNumberFormat="1" applyFont="1" applyFill="1" applyBorder="1"/>
    <xf numFmtId="0" fontId="60" fillId="0" borderId="15" xfId="8" quotePrefix="1" applyFont="1" applyFill="1" applyBorder="1"/>
    <xf numFmtId="0" fontId="62" fillId="0" borderId="15" xfId="0" applyFont="1" applyBorder="1"/>
    <xf numFmtId="0" fontId="21" fillId="0" borderId="14" xfId="10" applyFont="1" applyFill="1" applyBorder="1"/>
    <xf numFmtId="0" fontId="60" fillId="6" borderId="13" xfId="10" applyFont="1" applyFill="1" applyBorder="1"/>
    <xf numFmtId="164" fontId="22" fillId="0" borderId="21" xfId="0" applyNumberFormat="1" applyFont="1" applyBorder="1"/>
    <xf numFmtId="0" fontId="0" fillId="0" borderId="36" xfId="0" applyBorder="1"/>
    <xf numFmtId="164" fontId="0" fillId="0" borderId="37" xfId="0" applyNumberFormat="1" applyBorder="1"/>
    <xf numFmtId="0" fontId="0" fillId="0" borderId="42" xfId="0" applyBorder="1"/>
    <xf numFmtId="164" fontId="0" fillId="0" borderId="42" xfId="0" applyNumberFormat="1" applyBorder="1"/>
    <xf numFmtId="0" fontId="0" fillId="0" borderId="46" xfId="0" applyBorder="1"/>
    <xf numFmtId="164" fontId="0" fillId="0" borderId="55" xfId="0" applyNumberFormat="1" applyBorder="1"/>
    <xf numFmtId="0" fontId="0" fillId="0" borderId="47" xfId="0" applyBorder="1"/>
    <xf numFmtId="164" fontId="0" fillId="0" borderId="47" xfId="0" applyNumberFormat="1" applyBorder="1"/>
    <xf numFmtId="0" fontId="38" fillId="0" borderId="13" xfId="0" applyFont="1" applyBorder="1"/>
    <xf numFmtId="0" fontId="38" fillId="0" borderId="19" xfId="0" applyFont="1" applyBorder="1"/>
    <xf numFmtId="0" fontId="0" fillId="0" borderId="4" xfId="0" applyBorder="1"/>
    <xf numFmtId="0" fontId="44" fillId="5" borderId="65" xfId="0" applyFont="1" applyFill="1" applyBorder="1" applyAlignment="1">
      <alignment horizontal="center" vertical="center" wrapText="1"/>
    </xf>
    <xf numFmtId="0" fontId="44" fillId="5" borderId="15" xfId="0" applyFont="1" applyFill="1" applyBorder="1" applyAlignment="1">
      <alignment horizontal="center" vertical="center" wrapText="1"/>
    </xf>
    <xf numFmtId="0" fontId="18" fillId="0" borderId="28" xfId="8" applyFill="1" applyBorder="1" applyAlignment="1">
      <alignment horizontal="center"/>
    </xf>
    <xf numFmtId="2" fontId="26" fillId="0" borderId="0" xfId="8" applyNumberFormat="1" applyFont="1" applyFill="1"/>
    <xf numFmtId="2" fontId="14" fillId="0" borderId="0" xfId="0" applyNumberFormat="1" applyFont="1"/>
    <xf numFmtId="164" fontId="14" fillId="0" borderId="0" xfId="0" applyNumberFormat="1" applyFont="1"/>
    <xf numFmtId="164" fontId="23" fillId="0" borderId="0" xfId="10" applyNumberFormat="1" applyFont="1" applyFill="1"/>
    <xf numFmtId="0" fontId="21" fillId="0" borderId="0" xfId="10" applyFont="1" applyFill="1" applyAlignment="1">
      <alignment horizontal="center"/>
    </xf>
    <xf numFmtId="0" fontId="21" fillId="0" borderId="27" xfId="10" applyFont="1" applyFill="1" applyBorder="1"/>
    <xf numFmtId="0" fontId="21" fillId="11" borderId="19" xfId="10" applyFont="1" applyFill="1" applyBorder="1" applyAlignment="1">
      <alignment horizontal="center"/>
    </xf>
    <xf numFmtId="0" fontId="18" fillId="0" borderId="20" xfId="8" applyFill="1" applyBorder="1" applyAlignment="1">
      <alignment horizontal="center"/>
    </xf>
    <xf numFmtId="0" fontId="26" fillId="0" borderId="20" xfId="8" applyFont="1" applyFill="1" applyBorder="1" applyAlignment="1">
      <alignment horizontal="center"/>
    </xf>
    <xf numFmtId="0" fontId="18" fillId="0" borderId="35" xfId="8" applyFill="1" applyBorder="1" applyAlignment="1">
      <alignment horizontal="center"/>
    </xf>
    <xf numFmtId="0" fontId="20" fillId="0" borderId="21" xfId="10" applyFill="1" applyBorder="1"/>
    <xf numFmtId="0" fontId="4" fillId="22" borderId="37" xfId="10" applyFont="1" applyFill="1" applyBorder="1"/>
    <xf numFmtId="0" fontId="4" fillId="22" borderId="15" xfId="10" applyFont="1" applyFill="1" applyBorder="1"/>
    <xf numFmtId="0" fontId="30" fillId="22" borderId="15" xfId="0" applyFont="1" applyFill="1" applyBorder="1"/>
    <xf numFmtId="0" fontId="4" fillId="0" borderId="15" xfId="0" applyFont="1" applyBorder="1"/>
    <xf numFmtId="164" fontId="60" fillId="0" borderId="0" xfId="8" applyNumberFormat="1" applyFont="1" applyFill="1"/>
    <xf numFmtId="2" fontId="60" fillId="0" borderId="0" xfId="10" applyNumberFormat="1" applyFont="1" applyFill="1"/>
    <xf numFmtId="164" fontId="60" fillId="0" borderId="0" xfId="10" applyNumberFormat="1" applyFont="1" applyFill="1"/>
    <xf numFmtId="164" fontId="62" fillId="11" borderId="0" xfId="0" applyNumberFormat="1" applyFont="1" applyFill="1"/>
    <xf numFmtId="2" fontId="60" fillId="0" borderId="0" xfId="8" applyNumberFormat="1" applyFont="1" applyFill="1"/>
    <xf numFmtId="0" fontId="62" fillId="0" borderId="0" xfId="0" applyFont="1"/>
    <xf numFmtId="0" fontId="60" fillId="0" borderId="0" xfId="10" applyFont="1" applyFill="1"/>
    <xf numFmtId="165" fontId="18" fillId="0" borderId="0" xfId="8" applyNumberFormat="1" applyFill="1"/>
    <xf numFmtId="165" fontId="20" fillId="0" borderId="0" xfId="10" applyNumberFormat="1" applyFill="1"/>
    <xf numFmtId="165" fontId="19" fillId="0" borderId="0" xfId="9" applyNumberFormat="1" applyFill="1"/>
    <xf numFmtId="164" fontId="62" fillId="0" borderId="0" xfId="0" applyNumberFormat="1" applyFont="1"/>
    <xf numFmtId="2" fontId="62" fillId="0" borderId="0" xfId="0" applyNumberFormat="1" applyFont="1"/>
    <xf numFmtId="164" fontId="23" fillId="0" borderId="0" xfId="8" applyNumberFormat="1" applyFont="1" applyFill="1"/>
    <xf numFmtId="0" fontId="23" fillId="0" borderId="0" xfId="0" applyFont="1"/>
    <xf numFmtId="0" fontId="14" fillId="4" borderId="43" xfId="0" applyFont="1" applyFill="1" applyBorder="1"/>
    <xf numFmtId="0" fontId="21" fillId="11" borderId="59" xfId="10" applyFont="1" applyFill="1" applyBorder="1"/>
    <xf numFmtId="0" fontId="18" fillId="11" borderId="40" xfId="8" applyFill="1" applyBorder="1"/>
    <xf numFmtId="0" fontId="18" fillId="0" borderId="40" xfId="8" applyFill="1" applyBorder="1"/>
    <xf numFmtId="0" fontId="18" fillId="0" borderId="51" xfId="8" applyFill="1" applyBorder="1"/>
    <xf numFmtId="0" fontId="0" fillId="0" borderId="23" xfId="0" applyBorder="1"/>
    <xf numFmtId="0" fontId="62" fillId="11" borderId="0" xfId="0" applyFont="1" applyFill="1"/>
    <xf numFmtId="2" fontId="60" fillId="11" borderId="42" xfId="10" applyNumberFormat="1" applyFont="1" applyFill="1" applyBorder="1"/>
    <xf numFmtId="0" fontId="22" fillId="0" borderId="4" xfId="0" applyFont="1" applyBorder="1"/>
    <xf numFmtId="2" fontId="60" fillId="0" borderId="20" xfId="8" applyNumberFormat="1" applyFont="1" applyFill="1" applyBorder="1"/>
    <xf numFmtId="164" fontId="62" fillId="11" borderId="5" xfId="0" applyNumberFormat="1" applyFont="1" applyFill="1" applyBorder="1"/>
    <xf numFmtId="0" fontId="62" fillId="0" borderId="20" xfId="0" applyFont="1" applyBorder="1"/>
    <xf numFmtId="2" fontId="21" fillId="6" borderId="19" xfId="10" applyNumberFormat="1" applyFont="1" applyFill="1" applyBorder="1"/>
    <xf numFmtId="2" fontId="18" fillId="0" borderId="20" xfId="8" applyNumberFormat="1" applyFill="1" applyBorder="1"/>
    <xf numFmtId="2" fontId="18" fillId="11" borderId="20" xfId="8" applyNumberFormat="1" applyFill="1" applyBorder="1"/>
    <xf numFmtId="2" fontId="20" fillId="0" borderId="20" xfId="10" applyNumberFormat="1" applyFill="1" applyBorder="1"/>
    <xf numFmtId="0" fontId="49" fillId="0" borderId="0" xfId="0" applyFont="1"/>
    <xf numFmtId="2" fontId="21" fillId="11" borderId="20" xfId="10" applyNumberFormat="1" applyFont="1" applyFill="1" applyBorder="1"/>
    <xf numFmtId="2" fontId="21" fillId="0" borderId="29" xfId="10" applyNumberFormat="1" applyFont="1" applyFill="1" applyBorder="1"/>
    <xf numFmtId="2" fontId="20" fillId="0" borderId="21" xfId="10" applyNumberFormat="1" applyFill="1" applyBorder="1"/>
    <xf numFmtId="2" fontId="21" fillId="6" borderId="42" xfId="10" applyNumberFormat="1" applyFont="1" applyFill="1" applyBorder="1"/>
    <xf numFmtId="2" fontId="20" fillId="11" borderId="20" xfId="10" applyNumberFormat="1" applyFill="1" applyBorder="1"/>
    <xf numFmtId="2" fontId="0" fillId="0" borderId="20" xfId="0" applyNumberFormat="1" applyBorder="1"/>
    <xf numFmtId="0" fontId="21" fillId="0" borderId="20" xfId="10" applyFont="1" applyFill="1" applyBorder="1"/>
    <xf numFmtId="2" fontId="19" fillId="0" borderId="21" xfId="9" applyNumberFormat="1" applyFill="1" applyBorder="1"/>
    <xf numFmtId="0" fontId="0" fillId="0" borderId="40" xfId="0" applyBorder="1"/>
    <xf numFmtId="0" fontId="23" fillId="0" borderId="23" xfId="10" applyFont="1" applyFill="1" applyBorder="1"/>
    <xf numFmtId="0" fontId="21" fillId="0" borderId="9" xfId="8" applyFont="1" applyFill="1" applyBorder="1"/>
    <xf numFmtId="0" fontId="21" fillId="0" borderId="13" xfId="8" applyFont="1" applyFill="1" applyBorder="1"/>
    <xf numFmtId="164" fontId="21" fillId="0" borderId="57" xfId="8" applyNumberFormat="1" applyFont="1" applyFill="1" applyBorder="1"/>
    <xf numFmtId="0" fontId="21" fillId="0" borderId="11" xfId="8" quotePrefix="1" applyFont="1" applyFill="1" applyBorder="1"/>
    <xf numFmtId="0" fontId="21" fillId="0" borderId="10" xfId="10" applyFont="1" applyFill="1" applyBorder="1"/>
    <xf numFmtId="164" fontId="21" fillId="0" borderId="69" xfId="8" applyNumberFormat="1" applyFont="1" applyFill="1" applyBorder="1"/>
    <xf numFmtId="0" fontId="51" fillId="0" borderId="23" xfId="8" applyFont="1" applyFill="1" applyBorder="1"/>
    <xf numFmtId="0" fontId="51" fillId="0" borderId="23" xfId="8" quotePrefix="1" applyFont="1" applyFill="1" applyBorder="1"/>
    <xf numFmtId="0" fontId="18" fillId="11" borderId="34" xfId="8" applyFill="1" applyBorder="1"/>
    <xf numFmtId="0" fontId="18" fillId="11" borderId="49" xfId="8" applyFill="1" applyBorder="1"/>
    <xf numFmtId="164" fontId="18" fillId="11" borderId="34" xfId="8" applyNumberFormat="1" applyFill="1" applyBorder="1"/>
    <xf numFmtId="0" fontId="18" fillId="0" borderId="9" xfId="8" applyFill="1" applyBorder="1"/>
    <xf numFmtId="0" fontId="18" fillId="0" borderId="13" xfId="8" applyFill="1" applyBorder="1"/>
    <xf numFmtId="164" fontId="18" fillId="0" borderId="19" xfId="8" applyNumberFormat="1" applyFill="1" applyBorder="1"/>
    <xf numFmtId="164" fontId="18" fillId="0" borderId="20" xfId="8" applyNumberFormat="1" applyFill="1" applyBorder="1"/>
    <xf numFmtId="164" fontId="37" fillId="0" borderId="20" xfId="8" applyNumberFormat="1" applyFont="1" applyFill="1" applyBorder="1"/>
    <xf numFmtId="164" fontId="18" fillId="0" borderId="21" xfId="8" applyNumberFormat="1" applyFill="1" applyBorder="1"/>
    <xf numFmtId="2" fontId="4" fillId="0" borderId="20" xfId="8" applyNumberFormat="1" applyFont="1" applyFill="1" applyBorder="1"/>
    <xf numFmtId="164" fontId="67" fillId="11" borderId="15" xfId="10" applyNumberFormat="1" applyFont="1" applyFill="1" applyBorder="1"/>
    <xf numFmtId="164" fontId="37" fillId="19" borderId="15" xfId="8" applyNumberFormat="1" applyFont="1" applyFill="1" applyBorder="1"/>
    <xf numFmtId="0" fontId="23" fillId="6" borderId="37" xfId="10" applyFont="1" applyFill="1" applyBorder="1"/>
    <xf numFmtId="0" fontId="67" fillId="6" borderId="43" xfId="10" applyFont="1" applyFill="1" applyBorder="1"/>
    <xf numFmtId="0" fontId="38" fillId="12" borderId="43" xfId="10" applyFont="1" applyFill="1" applyBorder="1"/>
    <xf numFmtId="0" fontId="23" fillId="12" borderId="13" xfId="10" applyFont="1" applyFill="1" applyBorder="1"/>
    <xf numFmtId="0" fontId="38" fillId="13" borderId="68" xfId="0" applyFont="1" applyFill="1" applyBorder="1"/>
    <xf numFmtId="0" fontId="38" fillId="13" borderId="14" xfId="0" applyFont="1" applyFill="1" applyBorder="1"/>
    <xf numFmtId="0" fontId="38" fillId="16" borderId="10" xfId="0" applyFont="1" applyFill="1" applyBorder="1"/>
    <xf numFmtId="0" fontId="38" fillId="16" borderId="14" xfId="0" applyFont="1" applyFill="1" applyBorder="1"/>
    <xf numFmtId="0" fontId="38" fillId="13" borderId="10" xfId="0" applyFont="1" applyFill="1" applyBorder="1"/>
    <xf numFmtId="0" fontId="68" fillId="6" borderId="9" xfId="10" applyFont="1" applyFill="1" applyBorder="1"/>
    <xf numFmtId="164" fontId="4" fillId="6" borderId="13" xfId="10" applyNumberFormat="1" applyFont="1" applyFill="1" applyBorder="1"/>
    <xf numFmtId="0" fontId="68" fillId="12" borderId="40" xfId="10" applyFont="1" applyFill="1" applyBorder="1"/>
    <xf numFmtId="0" fontId="4" fillId="0" borderId="28" xfId="10" applyFont="1" applyFill="1" applyBorder="1"/>
    <xf numFmtId="164" fontId="61" fillId="0" borderId="0" xfId="8" applyNumberFormat="1" applyFont="1" applyFill="1"/>
    <xf numFmtId="165" fontId="60" fillId="0" borderId="0" xfId="8" applyNumberFormat="1" applyFont="1" applyFill="1"/>
    <xf numFmtId="165" fontId="63" fillId="0" borderId="0" xfId="8" applyNumberFormat="1" applyFont="1" applyFill="1"/>
    <xf numFmtId="164" fontId="63" fillId="0" borderId="0" xfId="8" applyNumberFormat="1" applyFont="1" applyFill="1"/>
    <xf numFmtId="164" fontId="63" fillId="0" borderId="0" xfId="10" applyNumberFormat="1" applyFont="1" applyFill="1"/>
    <xf numFmtId="164" fontId="53" fillId="0" borderId="0" xfId="10" applyNumberFormat="1" applyFont="1" applyFill="1"/>
    <xf numFmtId="0" fontId="63" fillId="0" borderId="0" xfId="10" applyFont="1" applyFill="1"/>
    <xf numFmtId="1" fontId="46" fillId="0" borderId="0" xfId="0" applyNumberFormat="1" applyFont="1"/>
    <xf numFmtId="165" fontId="21" fillId="0" borderId="0" xfId="8" applyNumberFormat="1" applyFont="1" applyFill="1"/>
    <xf numFmtId="164" fontId="38" fillId="0" borderId="0" xfId="0" applyNumberFormat="1" applyFont="1"/>
    <xf numFmtId="2" fontId="60" fillId="6" borderId="19" xfId="10" applyNumberFormat="1" applyFont="1" applyFill="1" applyBorder="1"/>
    <xf numFmtId="0" fontId="33" fillId="5" borderId="11" xfId="0" applyFont="1" applyFill="1" applyBorder="1" applyAlignment="1">
      <alignment vertical="center" wrapText="1"/>
    </xf>
    <xf numFmtId="2" fontId="60" fillId="0" borderId="42" xfId="10" applyNumberFormat="1" applyFont="1" applyFill="1" applyBorder="1"/>
    <xf numFmtId="2" fontId="60" fillId="0" borderId="20" xfId="10" applyNumberFormat="1" applyFont="1" applyFill="1" applyBorder="1"/>
    <xf numFmtId="0" fontId="52" fillId="20" borderId="11" xfId="0" applyFont="1" applyFill="1" applyBorder="1" applyAlignment="1">
      <alignment vertical="center" wrapText="1"/>
    </xf>
    <xf numFmtId="2" fontId="63" fillId="0" borderId="20" xfId="10" applyNumberFormat="1" applyFont="1" applyFill="1" applyBorder="1"/>
    <xf numFmtId="2" fontId="60" fillId="0" borderId="29" xfId="10" applyNumberFormat="1" applyFont="1" applyFill="1" applyBorder="1"/>
    <xf numFmtId="2" fontId="18" fillId="0" borderId="29" xfId="8" applyNumberFormat="1" applyFill="1" applyBorder="1"/>
    <xf numFmtId="164" fontId="23" fillId="19" borderId="42" xfId="10" applyNumberFormat="1" applyFont="1" applyFill="1" applyBorder="1"/>
    <xf numFmtId="0" fontId="0" fillId="10" borderId="20" xfId="0" applyFill="1" applyBorder="1"/>
    <xf numFmtId="2" fontId="21" fillId="10" borderId="20" xfId="8" applyNumberFormat="1" applyFont="1" applyFill="1" applyBorder="1"/>
    <xf numFmtId="2" fontId="18" fillId="0" borderId="67" xfId="8" applyNumberFormat="1" applyFill="1" applyBorder="1"/>
    <xf numFmtId="0" fontId="0" fillId="11" borderId="5" xfId="0" applyFill="1" applyBorder="1"/>
    <xf numFmtId="2" fontId="18" fillId="0" borderId="70" xfId="8" applyNumberFormat="1" applyFill="1" applyBorder="1"/>
    <xf numFmtId="2" fontId="18" fillId="19" borderId="70" xfId="8" applyNumberFormat="1" applyFill="1" applyBorder="1"/>
    <xf numFmtId="2" fontId="21" fillId="11" borderId="20" xfId="8" applyNumberFormat="1" applyFont="1" applyFill="1" applyBorder="1"/>
    <xf numFmtId="2" fontId="21" fillId="0" borderId="67" xfId="8" applyNumberFormat="1" applyFont="1" applyFill="1" applyBorder="1"/>
    <xf numFmtId="166" fontId="46" fillId="10" borderId="0" xfId="11" applyNumberFormat="1" applyFont="1" applyFill="1"/>
    <xf numFmtId="0" fontId="22" fillId="10" borderId="5" xfId="0" applyFont="1" applyFill="1" applyBorder="1"/>
    <xf numFmtId="2" fontId="21" fillId="0" borderId="20" xfId="8" applyNumberFormat="1" applyFont="1" applyFill="1" applyBorder="1"/>
    <xf numFmtId="2" fontId="21" fillId="10" borderId="71" xfId="8" applyNumberFormat="1" applyFont="1" applyFill="1" applyBorder="1"/>
    <xf numFmtId="2" fontId="23" fillId="11" borderId="67" xfId="8" applyNumberFormat="1" applyFont="1" applyFill="1" applyBorder="1"/>
    <xf numFmtId="2" fontId="20" fillId="0" borderId="19" xfId="10" applyNumberFormat="1" applyFill="1" applyBorder="1"/>
    <xf numFmtId="2" fontId="23" fillId="0" borderId="67" xfId="8" applyNumberFormat="1" applyFont="1" applyFill="1" applyBorder="1"/>
    <xf numFmtId="2" fontId="20" fillId="0" borderId="70" xfId="10" applyNumberFormat="1" applyFill="1" applyBorder="1"/>
    <xf numFmtId="2" fontId="20" fillId="12" borderId="67" xfId="10" applyNumberFormat="1" applyFill="1" applyBorder="1"/>
    <xf numFmtId="2" fontId="20" fillId="11" borderId="42" xfId="10" applyNumberFormat="1" applyFill="1" applyBorder="1"/>
    <xf numFmtId="0" fontId="0" fillId="10" borderId="5" xfId="0" applyFill="1" applyBorder="1"/>
    <xf numFmtId="2" fontId="21" fillId="0" borderId="19" xfId="10" applyNumberFormat="1" applyFont="1" applyFill="1" applyBorder="1"/>
    <xf numFmtId="2" fontId="21" fillId="0" borderId="20" xfId="10" applyNumberFormat="1" applyFont="1" applyFill="1" applyBorder="1"/>
    <xf numFmtId="0" fontId="21" fillId="11" borderId="33" xfId="8" applyFont="1" applyFill="1" applyBorder="1"/>
    <xf numFmtId="2" fontId="4" fillId="11" borderId="20" xfId="8" applyNumberFormat="1" applyFont="1" applyFill="1" applyBorder="1"/>
    <xf numFmtId="0" fontId="39" fillId="0" borderId="14" xfId="0" applyFont="1" applyBorder="1"/>
    <xf numFmtId="0" fontId="22" fillId="11" borderId="11" xfId="10" applyFont="1" applyFill="1" applyBorder="1"/>
    <xf numFmtId="0" fontId="36" fillId="0" borderId="58" xfId="0" applyFont="1" applyBorder="1" applyAlignment="1">
      <alignment vertical="center" wrapText="1"/>
    </xf>
    <xf numFmtId="166" fontId="0" fillId="0" borderId="0" xfId="11" applyNumberFormat="1" applyFont="1"/>
    <xf numFmtId="164" fontId="34" fillId="0" borderId="0" xfId="0" applyNumberFormat="1" applyFont="1"/>
    <xf numFmtId="0" fontId="50" fillId="0" borderId="0" xfId="0" applyFont="1" applyAlignment="1">
      <alignment horizontal="center"/>
    </xf>
    <xf numFmtId="164" fontId="55" fillId="0" borderId="0" xfId="8" applyNumberFormat="1" applyFont="1" applyFill="1" applyAlignment="1">
      <alignment horizontal="center"/>
    </xf>
    <xf numFmtId="164" fontId="21" fillId="0" borderId="0" xfId="8" applyNumberFormat="1" applyFont="1" applyFill="1" applyAlignment="1">
      <alignment horizontal="right"/>
    </xf>
    <xf numFmtId="0" fontId="35" fillId="0" borderId="0" xfId="0" applyFont="1" applyAlignment="1">
      <alignment horizontal="center"/>
    </xf>
    <xf numFmtId="164" fontId="35" fillId="0" borderId="0" xfId="0" applyNumberFormat="1" applyFont="1" applyAlignment="1">
      <alignment horizontal="center"/>
    </xf>
    <xf numFmtId="0" fontId="57" fillId="0" borderId="0" xfId="8" applyFont="1" applyFill="1" applyAlignment="1">
      <alignment horizontal="center"/>
    </xf>
    <xf numFmtId="3" fontId="38" fillId="14" borderId="35" xfId="0" applyNumberFormat="1" applyFont="1" applyFill="1" applyBorder="1"/>
    <xf numFmtId="164" fontId="21" fillId="0" borderId="29" xfId="8" applyNumberFormat="1" applyFont="1" applyFill="1" applyBorder="1" applyAlignment="1">
      <alignment horizontal="right"/>
    </xf>
    <xf numFmtId="164" fontId="21" fillId="0" borderId="20" xfId="8" applyNumberFormat="1" applyFont="1" applyFill="1" applyBorder="1" applyAlignment="1">
      <alignment horizontal="right"/>
    </xf>
    <xf numFmtId="0" fontId="18" fillId="0" borderId="29" xfId="8" applyFill="1" applyBorder="1"/>
    <xf numFmtId="0" fontId="18" fillId="0" borderId="23" xfId="8" applyFill="1" applyBorder="1"/>
    <xf numFmtId="0" fontId="38" fillId="14" borderId="34" xfId="0" applyFont="1" applyFill="1" applyBorder="1"/>
    <xf numFmtId="0" fontId="4" fillId="22" borderId="15" xfId="8" applyFont="1" applyFill="1" applyBorder="1"/>
    <xf numFmtId="0" fontId="4" fillId="22" borderId="34" xfId="8" applyFont="1" applyFill="1" applyBorder="1"/>
    <xf numFmtId="0" fontId="49" fillId="11" borderId="37" xfId="0" applyFont="1" applyFill="1" applyBorder="1"/>
    <xf numFmtId="0" fontId="21" fillId="11" borderId="28" xfId="8" applyFont="1" applyFill="1" applyBorder="1"/>
    <xf numFmtId="164" fontId="23" fillId="11" borderId="28" xfId="8" applyNumberFormat="1" applyFont="1" applyFill="1" applyBorder="1"/>
    <xf numFmtId="0" fontId="31" fillId="0" borderId="52" xfId="10" applyFont="1" applyFill="1" applyBorder="1"/>
    <xf numFmtId="0" fontId="5" fillId="0" borderId="15" xfId="0" applyFont="1" applyBorder="1"/>
    <xf numFmtId="164" fontId="21" fillId="0" borderId="38" xfId="8" applyNumberFormat="1" applyFont="1" applyFill="1" applyBorder="1"/>
    <xf numFmtId="2" fontId="21" fillId="0" borderId="42" xfId="10" applyNumberFormat="1" applyFont="1" applyFill="1" applyBorder="1"/>
    <xf numFmtId="0" fontId="33" fillId="0" borderId="0" xfId="0" applyFont="1" applyAlignment="1">
      <alignment vertical="center" wrapText="1"/>
    </xf>
    <xf numFmtId="166" fontId="43" fillId="0" borderId="0" xfId="11" applyNumberFormat="1" applyFont="1" applyAlignment="1">
      <alignment vertical="center" wrapText="1"/>
    </xf>
    <xf numFmtId="0" fontId="21" fillId="0" borderId="33" xfId="10" applyFont="1" applyFill="1" applyBorder="1"/>
    <xf numFmtId="0" fontId="18" fillId="0" borderId="34" xfId="8" quotePrefix="1" applyFill="1" applyBorder="1"/>
    <xf numFmtId="0" fontId="14" fillId="4" borderId="1" xfId="0" applyFont="1" applyFill="1" applyBorder="1"/>
    <xf numFmtId="0" fontId="14" fillId="4" borderId="2" xfId="0" applyFont="1" applyFill="1" applyBorder="1"/>
    <xf numFmtId="0" fontId="21" fillId="0" borderId="42" xfId="10" applyFont="1" applyFill="1" applyBorder="1"/>
    <xf numFmtId="0" fontId="21" fillId="0" borderId="10" xfId="8" applyFont="1" applyFill="1" applyBorder="1"/>
    <xf numFmtId="0" fontId="58" fillId="0" borderId="7" xfId="0" applyFont="1" applyBorder="1"/>
    <xf numFmtId="0" fontId="21" fillId="5" borderId="15" xfId="0" applyFont="1" applyFill="1" applyBorder="1" applyAlignment="1">
      <alignment vertical="center" wrapText="1"/>
    </xf>
    <xf numFmtId="0" fontId="21" fillId="0" borderId="0" xfId="0" applyFont="1"/>
    <xf numFmtId="0" fontId="4" fillId="0" borderId="0" xfId="0" applyFont="1"/>
    <xf numFmtId="0" fontId="4" fillId="0" borderId="7" xfId="0" applyFont="1" applyBorder="1"/>
    <xf numFmtId="0" fontId="60" fillId="0" borderId="15" xfId="0" applyFont="1" applyBorder="1"/>
    <xf numFmtId="0" fontId="60" fillId="0" borderId="0" xfId="0" applyFont="1"/>
    <xf numFmtId="1" fontId="67" fillId="0" borderId="0" xfId="0" applyNumberFormat="1" applyFont="1" applyAlignment="1">
      <alignment horizontal="center"/>
    </xf>
    <xf numFmtId="1" fontId="4" fillId="0" borderId="0" xfId="0" applyNumberFormat="1" applyFont="1"/>
    <xf numFmtId="1" fontId="21" fillId="0" borderId="15" xfId="8" applyNumberFormat="1" applyFont="1" applyFill="1" applyBorder="1"/>
    <xf numFmtId="0" fontId="23" fillId="0" borderId="38" xfId="10" applyFont="1" applyFill="1" applyBorder="1"/>
    <xf numFmtId="0" fontId="21" fillId="11" borderId="34" xfId="10" applyFont="1" applyFill="1" applyBorder="1"/>
    <xf numFmtId="1" fontId="0" fillId="0" borderId="0" xfId="0" applyNumberFormat="1"/>
    <xf numFmtId="1" fontId="4" fillId="0" borderId="0" xfId="10" applyNumberFormat="1" applyFont="1" applyFill="1"/>
    <xf numFmtId="1" fontId="4" fillId="0" borderId="0" xfId="10" applyNumberFormat="1" applyFont="1" applyFill="1" applyAlignment="1">
      <alignment horizontal="center"/>
    </xf>
    <xf numFmtId="1" fontId="4" fillId="0" borderId="0" xfId="8" applyNumberFormat="1" applyFont="1" applyFill="1" applyAlignment="1">
      <alignment horizontal="center"/>
    </xf>
    <xf numFmtId="1" fontId="4" fillId="0" borderId="0" xfId="8" applyNumberFormat="1" applyFont="1" applyFill="1"/>
    <xf numFmtId="1" fontId="35" fillId="0" borderId="50" xfId="0" applyNumberFormat="1" applyFont="1" applyBorder="1" applyAlignment="1">
      <alignment vertical="center" wrapText="1"/>
    </xf>
    <xf numFmtId="1" fontId="35" fillId="0" borderId="50" xfId="0" applyNumberFormat="1" applyFont="1" applyBorder="1" applyAlignment="1">
      <alignment horizontal="right" vertical="center" wrapText="1"/>
    </xf>
    <xf numFmtId="1" fontId="69" fillId="0" borderId="50" xfId="0" applyNumberFormat="1" applyFont="1" applyBorder="1" applyAlignment="1">
      <alignment horizontal="right" vertical="center" wrapText="1"/>
    </xf>
    <xf numFmtId="2" fontId="4" fillId="0" borderId="0" xfId="10" applyNumberFormat="1" applyFont="1" applyFill="1"/>
    <xf numFmtId="2" fontId="4" fillId="0" borderId="0" xfId="8" applyNumberFormat="1" applyFont="1" applyFill="1"/>
    <xf numFmtId="1" fontId="67" fillId="0" borderId="0" xfId="10" applyNumberFormat="1" applyFont="1" applyFill="1"/>
    <xf numFmtId="1" fontId="4" fillId="0" borderId="0" xfId="11" applyNumberFormat="1" applyFont="1"/>
    <xf numFmtId="1" fontId="21" fillId="0" borderId="14" xfId="8" applyNumberFormat="1" applyFont="1" applyFill="1" applyBorder="1"/>
    <xf numFmtId="0" fontId="68" fillId="11" borderId="11" xfId="10" applyFont="1" applyFill="1" applyBorder="1"/>
    <xf numFmtId="0" fontId="68" fillId="11" borderId="9" xfId="10" applyFont="1" applyFill="1" applyBorder="1"/>
    <xf numFmtId="0" fontId="23" fillId="15" borderId="9" xfId="10" applyFont="1" applyFill="1" applyBorder="1"/>
    <xf numFmtId="0" fontId="68" fillId="15" borderId="9" xfId="10" applyFont="1" applyFill="1" applyBorder="1"/>
    <xf numFmtId="166" fontId="43" fillId="5" borderId="15" xfId="11" applyNumberFormat="1" applyFont="1" applyFill="1" applyBorder="1" applyAlignment="1">
      <alignment vertical="center" wrapText="1"/>
    </xf>
    <xf numFmtId="164" fontId="0" fillId="0" borderId="23" xfId="0" applyNumberFormat="1" applyBorder="1"/>
    <xf numFmtId="0" fontId="36" fillId="18" borderId="58" xfId="0" applyFont="1" applyFill="1" applyBorder="1" applyAlignment="1">
      <alignment vertical="center" wrapText="1"/>
    </xf>
    <xf numFmtId="0" fontId="44" fillId="5" borderId="58" xfId="0" applyFont="1" applyFill="1" applyBorder="1" applyAlignment="1">
      <alignment vertical="center" wrapText="1"/>
    </xf>
    <xf numFmtId="0" fontId="45" fillId="5" borderId="58" xfId="0" applyFont="1" applyFill="1" applyBorder="1" applyAlignment="1">
      <alignment vertical="center" wrapText="1"/>
    </xf>
    <xf numFmtId="0" fontId="22" fillId="0" borderId="38" xfId="0" applyFont="1" applyBorder="1"/>
    <xf numFmtId="164" fontId="31" fillId="0" borderId="0" xfId="8" applyNumberFormat="1" applyFont="1" applyFill="1" applyAlignment="1">
      <alignment horizontal="right"/>
    </xf>
    <xf numFmtId="167" fontId="23" fillId="15" borderId="19" xfId="10" applyNumberFormat="1" applyFont="1" applyFill="1" applyBorder="1"/>
    <xf numFmtId="164" fontId="65" fillId="0" borderId="20" xfId="0" applyNumberFormat="1" applyFont="1" applyBorder="1"/>
    <xf numFmtId="164" fontId="50" fillId="0" borderId="20" xfId="0" applyNumberFormat="1" applyFont="1" applyBorder="1"/>
    <xf numFmtId="164" fontId="18" fillId="0" borderId="35" xfId="8" applyNumberFormat="1" applyFill="1" applyBorder="1"/>
    <xf numFmtId="164" fontId="21" fillId="19" borderId="42" xfId="10" applyNumberFormat="1" applyFont="1" applyFill="1" applyBorder="1"/>
    <xf numFmtId="0" fontId="33" fillId="0" borderId="11" xfId="0" applyFont="1" applyBorder="1"/>
    <xf numFmtId="164" fontId="35" fillId="0" borderId="20" xfId="0" applyNumberFormat="1" applyFont="1" applyBorder="1"/>
    <xf numFmtId="164" fontId="20" fillId="0" borderId="21" xfId="10" applyNumberFormat="1" applyFill="1" applyBorder="1"/>
    <xf numFmtId="164" fontId="23" fillId="15" borderId="19" xfId="10" applyNumberFormat="1" applyFont="1" applyFill="1" applyBorder="1"/>
    <xf numFmtId="1" fontId="67" fillId="0" borderId="0" xfId="8" applyNumberFormat="1" applyFont="1" applyFill="1"/>
    <xf numFmtId="1" fontId="67" fillId="0" borderId="0" xfId="8" applyNumberFormat="1" applyFont="1" applyFill="1" applyAlignment="1">
      <alignment horizontal="right"/>
    </xf>
    <xf numFmtId="1" fontId="0" fillId="0" borderId="0" xfId="0" applyNumberFormat="1" applyAlignment="1">
      <alignment horizontal="center"/>
    </xf>
    <xf numFmtId="1" fontId="35" fillId="0" borderId="0" xfId="0" applyNumberFormat="1" applyFont="1"/>
    <xf numFmtId="1" fontId="4" fillId="0" borderId="15" xfId="10" applyNumberFormat="1" applyFont="1" applyFill="1" applyBorder="1"/>
    <xf numFmtId="1" fontId="4" fillId="0" borderId="0" xfId="8" applyNumberFormat="1" applyFont="1" applyFill="1" applyAlignment="1">
      <alignment horizontal="right"/>
    </xf>
    <xf numFmtId="0" fontId="14" fillId="4" borderId="13" xfId="0" applyFont="1" applyFill="1" applyBorder="1" applyAlignment="1">
      <alignment horizontal="left"/>
    </xf>
    <xf numFmtId="3" fontId="0" fillId="3" borderId="37" xfId="0" applyNumberFormat="1" applyFill="1" applyBorder="1" applyAlignment="1" applyProtection="1">
      <alignment horizontal="right"/>
      <protection locked="0"/>
    </xf>
    <xf numFmtId="164" fontId="55" fillId="0" borderId="0" xfId="8" applyNumberFormat="1" applyFont="1" applyFill="1" applyAlignment="1">
      <alignment horizontal="left"/>
    </xf>
    <xf numFmtId="0" fontId="35" fillId="0" borderId="0" xfId="0" applyFont="1" applyAlignment="1">
      <alignment horizontal="left"/>
    </xf>
    <xf numFmtId="164" fontId="14" fillId="4" borderId="3" xfId="0" applyNumberFormat="1" applyFont="1" applyFill="1" applyBorder="1"/>
    <xf numFmtId="3" fontId="22" fillId="15" borderId="69" xfId="0" applyNumberFormat="1" applyFont="1" applyFill="1" applyBorder="1"/>
    <xf numFmtId="164" fontId="21" fillId="11" borderId="19" xfId="10" applyNumberFormat="1" applyFont="1" applyFill="1" applyBorder="1"/>
    <xf numFmtId="164" fontId="60" fillId="0" borderId="42" xfId="10" applyNumberFormat="1" applyFont="1" applyFill="1" applyBorder="1"/>
    <xf numFmtId="164" fontId="21" fillId="0" borderId="35" xfId="8" applyNumberFormat="1" applyFont="1" applyFill="1" applyBorder="1"/>
    <xf numFmtId="164" fontId="21" fillId="0" borderId="20" xfId="10" applyNumberFormat="1" applyFont="1" applyFill="1" applyBorder="1"/>
    <xf numFmtId="164" fontId="21" fillId="0" borderId="35" xfId="10" applyNumberFormat="1" applyFont="1" applyFill="1" applyBorder="1"/>
    <xf numFmtId="164" fontId="20" fillId="19" borderId="20" xfId="10" applyNumberFormat="1" applyFill="1" applyBorder="1"/>
    <xf numFmtId="164" fontId="20" fillId="0" borderId="42" xfId="10" applyNumberFormat="1" applyFill="1" applyBorder="1"/>
    <xf numFmtId="164" fontId="20" fillId="0" borderId="35" xfId="10" applyNumberFormat="1" applyFill="1" applyBorder="1"/>
    <xf numFmtId="164" fontId="21" fillId="0" borderId="42" xfId="10" applyNumberFormat="1" applyFont="1" applyFill="1" applyBorder="1"/>
    <xf numFmtId="1" fontId="3" fillId="0" borderId="0" xfId="0" applyNumberFormat="1" applyFont="1"/>
    <xf numFmtId="0" fontId="3" fillId="0" borderId="0" xfId="0" applyFont="1"/>
    <xf numFmtId="0" fontId="3" fillId="0" borderId="15" xfId="8" applyFont="1" applyFill="1" applyBorder="1"/>
    <xf numFmtId="0" fontId="3" fillId="0" borderId="15" xfId="10" applyFont="1" applyFill="1" applyBorder="1"/>
    <xf numFmtId="0" fontId="3" fillId="23" borderId="15" xfId="10" applyFont="1" applyFill="1" applyBorder="1"/>
    <xf numFmtId="0" fontId="3" fillId="0" borderId="15" xfId="0" applyFont="1" applyBorder="1"/>
    <xf numFmtId="0" fontId="35" fillId="0" borderId="15" xfId="8" applyFont="1" applyFill="1" applyBorder="1"/>
    <xf numFmtId="0" fontId="21" fillId="0" borderId="15" xfId="10" applyFont="1" applyFill="1" applyBorder="1" applyAlignment="1">
      <alignment wrapText="1"/>
    </xf>
    <xf numFmtId="164" fontId="38" fillId="13" borderId="21" xfId="0" applyNumberFormat="1" applyFont="1" applyFill="1" applyBorder="1"/>
    <xf numFmtId="164" fontId="38" fillId="13" borderId="24" xfId="0" applyNumberFormat="1" applyFont="1" applyFill="1" applyBorder="1"/>
    <xf numFmtId="164" fontId="38" fillId="13" borderId="14" xfId="0" applyNumberFormat="1" applyFont="1" applyFill="1" applyBorder="1"/>
    <xf numFmtId="164" fontId="68" fillId="13" borderId="21" xfId="0" applyNumberFormat="1" applyFont="1" applyFill="1" applyBorder="1"/>
    <xf numFmtId="164" fontId="68" fillId="16" borderId="21" xfId="0" applyNumberFormat="1" applyFont="1" applyFill="1" applyBorder="1"/>
    <xf numFmtId="0" fontId="26" fillId="24" borderId="34" xfId="8" quotePrefix="1" applyFont="1" applyFill="1" applyBorder="1"/>
    <xf numFmtId="0" fontId="26" fillId="24" borderId="34" xfId="8" quotePrefix="1" applyFont="1" applyFill="1" applyBorder="1" applyAlignment="1">
      <alignment horizontal="center"/>
    </xf>
    <xf numFmtId="0" fontId="21" fillId="24" borderId="34" xfId="10" applyFont="1" applyFill="1" applyBorder="1"/>
    <xf numFmtId="0" fontId="21" fillId="24" borderId="34" xfId="8" applyFont="1" applyFill="1" applyBorder="1"/>
    <xf numFmtId="164" fontId="26" fillId="24" borderId="34" xfId="10" applyNumberFormat="1" applyFont="1" applyFill="1" applyBorder="1"/>
    <xf numFmtId="0" fontId="20" fillId="24" borderId="34" xfId="10" applyFill="1" applyBorder="1"/>
    <xf numFmtId="0" fontId="10" fillId="24" borderId="34" xfId="7" applyFill="1" applyBorder="1"/>
    <xf numFmtId="0" fontId="10" fillId="0" borderId="15" xfId="7" applyBorder="1"/>
    <xf numFmtId="166" fontId="14" fillId="0" borderId="0" xfId="11" applyNumberFormat="1" applyFont="1"/>
    <xf numFmtId="166" fontId="22" fillId="0" borderId="0" xfId="11" applyNumberFormat="1" applyFont="1"/>
    <xf numFmtId="166" fontId="60" fillId="0" borderId="0" xfId="11" applyNumberFormat="1" applyFont="1"/>
    <xf numFmtId="166" fontId="63" fillId="0" borderId="0" xfId="11" applyNumberFormat="1" applyFont="1"/>
    <xf numFmtId="166" fontId="21" fillId="0" borderId="0" xfId="11" applyNumberFormat="1" applyFont="1"/>
    <xf numFmtId="166" fontId="23" fillId="0" borderId="0" xfId="11" applyNumberFormat="1" applyFont="1"/>
    <xf numFmtId="0" fontId="10" fillId="3" borderId="15" xfId="7" applyFill="1" applyBorder="1"/>
    <xf numFmtId="0" fontId="2" fillId="0" borderId="15" xfId="0" applyFont="1" applyBorder="1"/>
    <xf numFmtId="0" fontId="2" fillId="0" borderId="0" xfId="0" applyFont="1"/>
    <xf numFmtId="0" fontId="2" fillId="0" borderId="7" xfId="0" applyFont="1" applyBorder="1"/>
    <xf numFmtId="0" fontId="0" fillId="0" borderId="11" xfId="8" applyFont="1" applyFill="1" applyBorder="1"/>
    <xf numFmtId="0" fontId="50" fillId="0" borderId="0" xfId="0" applyFont="1"/>
    <xf numFmtId="0" fontId="33" fillId="20" borderId="15" xfId="0" applyFont="1" applyFill="1" applyBorder="1" applyAlignment="1">
      <alignment vertical="center" wrapText="1"/>
    </xf>
    <xf numFmtId="0" fontId="0" fillId="0" borderId="49" xfId="0" applyBorder="1"/>
    <xf numFmtId="164" fontId="0" fillId="0" borderId="34" xfId="0" applyNumberFormat="1" applyBorder="1"/>
    <xf numFmtId="0" fontId="39" fillId="0" borderId="34" xfId="0" applyFont="1" applyBorder="1"/>
    <xf numFmtId="2" fontId="21" fillId="0" borderId="35" xfId="10" applyNumberFormat="1" applyFont="1" applyFill="1" applyBorder="1"/>
    <xf numFmtId="0" fontId="21" fillId="11" borderId="33" xfId="10" applyFont="1" applyFill="1" applyBorder="1"/>
    <xf numFmtId="0" fontId="0" fillId="11" borderId="34" xfId="0" applyFill="1" applyBorder="1"/>
    <xf numFmtId="164" fontId="22" fillId="11" borderId="34" xfId="0" applyNumberFormat="1" applyFont="1" applyFill="1" applyBorder="1"/>
    <xf numFmtId="0" fontId="0" fillId="11" borderId="35" xfId="0" applyFill="1" applyBorder="1"/>
    <xf numFmtId="0" fontId="21" fillId="0" borderId="43" xfId="10" applyFont="1" applyFill="1" applyBorder="1"/>
    <xf numFmtId="164" fontId="39" fillId="0" borderId="14" xfId="0" applyNumberFormat="1" applyFont="1" applyBorder="1"/>
    <xf numFmtId="2" fontId="40" fillId="0" borderId="21" xfId="10" applyNumberFormat="1" applyFont="1" applyFill="1" applyBorder="1"/>
    <xf numFmtId="0" fontId="0" fillId="0" borderId="68" xfId="0" applyBorder="1"/>
    <xf numFmtId="0" fontId="0" fillId="13" borderId="72" xfId="0" applyFill="1" applyBorder="1" applyAlignment="1">
      <alignment horizontal="center" vertical="center"/>
    </xf>
    <xf numFmtId="0" fontId="0" fillId="13" borderId="71" xfId="0" applyFill="1" applyBorder="1" applyAlignment="1">
      <alignment horizontal="right" vertical="center"/>
    </xf>
    <xf numFmtId="0" fontId="0" fillId="13" borderId="71" xfId="0" applyFill="1" applyBorder="1" applyAlignment="1">
      <alignment horizontal="center" vertical="center"/>
    </xf>
    <xf numFmtId="0" fontId="0" fillId="13" borderId="5" xfId="0" applyFill="1" applyBorder="1" applyAlignment="1">
      <alignment horizontal="right"/>
    </xf>
    <xf numFmtId="0" fontId="0" fillId="13" borderId="70" xfId="0" applyFill="1" applyBorder="1"/>
    <xf numFmtId="0" fontId="0" fillId="13" borderId="67" xfId="0" applyFill="1" applyBorder="1" applyAlignment="1">
      <alignment horizontal="right"/>
    </xf>
    <xf numFmtId="0" fontId="0" fillId="13" borderId="5" xfId="0" applyFill="1" applyBorder="1" applyAlignment="1">
      <alignment horizontal="center" vertical="center"/>
    </xf>
    <xf numFmtId="0" fontId="48" fillId="0" borderId="38" xfId="0" applyFont="1" applyBorder="1"/>
    <xf numFmtId="0" fontId="39" fillId="0" borderId="45" xfId="0" applyFont="1" applyBorder="1"/>
    <xf numFmtId="0" fontId="21" fillId="0" borderId="60" xfId="10" applyFont="1" applyFill="1" applyBorder="1"/>
    <xf numFmtId="0" fontId="21" fillId="0" borderId="61" xfId="10" applyFont="1" applyFill="1" applyBorder="1"/>
    <xf numFmtId="0" fontId="21" fillId="0" borderId="62" xfId="10" applyFont="1" applyFill="1" applyBorder="1"/>
    <xf numFmtId="0" fontId="21" fillId="0" borderId="63" xfId="10" applyFont="1" applyFill="1" applyBorder="1"/>
    <xf numFmtId="0" fontId="21" fillId="0" borderId="64" xfId="10" applyFont="1" applyFill="1" applyBorder="1"/>
    <xf numFmtId="0" fontId="0" fillId="0" borderId="64" xfId="0" applyBorder="1"/>
    <xf numFmtId="0" fontId="0" fillId="0" borderId="73" xfId="0" applyBorder="1"/>
    <xf numFmtId="164" fontId="37" fillId="10" borderId="28" xfId="8" applyNumberFormat="1" applyFont="1" applyFill="1" applyBorder="1"/>
    <xf numFmtId="0" fontId="0" fillId="10" borderId="56" xfId="0" applyFill="1" applyBorder="1"/>
    <xf numFmtId="0" fontId="49" fillId="10" borderId="15" xfId="0" applyFont="1" applyFill="1" applyBorder="1"/>
    <xf numFmtId="0" fontId="21" fillId="10" borderId="28" xfId="8" applyFont="1" applyFill="1" applyBorder="1"/>
    <xf numFmtId="164" fontId="23" fillId="10" borderId="28" xfId="8" applyNumberFormat="1" applyFont="1" applyFill="1" applyBorder="1"/>
    <xf numFmtId="0" fontId="21" fillId="10" borderId="15" xfId="8" applyFont="1" applyFill="1" applyBorder="1"/>
    <xf numFmtId="0" fontId="22" fillId="11" borderId="0" xfId="0" applyFont="1" applyFill="1"/>
    <xf numFmtId="164" fontId="23" fillId="11" borderId="15" xfId="10" applyNumberFormat="1" applyFont="1" applyFill="1" applyBorder="1"/>
    <xf numFmtId="0" fontId="18" fillId="25" borderId="15" xfId="8" applyFill="1" applyBorder="1"/>
    <xf numFmtId="164" fontId="0" fillId="15" borderId="15" xfId="0" applyNumberFormat="1" applyFill="1" applyBorder="1"/>
    <xf numFmtId="166" fontId="18" fillId="21" borderId="15" xfId="11" applyNumberFormat="1" applyFont="1" applyFill="1" applyBorder="1"/>
    <xf numFmtId="166" fontId="21" fillId="21" borderId="15" xfId="11" applyNumberFormat="1" applyFont="1" applyFill="1" applyBorder="1"/>
    <xf numFmtId="0" fontId="50" fillId="19" borderId="0" xfId="0" applyFont="1" applyFill="1" applyAlignment="1">
      <alignment horizontal="center"/>
    </xf>
    <xf numFmtId="0" fontId="0" fillId="0" borderId="0" xfId="0" applyBorder="1"/>
    <xf numFmtId="0" fontId="33" fillId="5" borderId="0" xfId="0" applyFont="1" applyFill="1" applyBorder="1" applyAlignment="1">
      <alignment vertical="center" wrapText="1"/>
    </xf>
    <xf numFmtId="0" fontId="0" fillId="0" borderId="0" xfId="0" applyBorder="1" applyAlignment="1">
      <alignment horizontal="center"/>
    </xf>
    <xf numFmtId="166" fontId="43" fillId="5" borderId="0" xfId="11" applyNumberFormat="1" applyFont="1" applyFill="1" applyBorder="1" applyAlignment="1">
      <alignment vertical="center" wrapText="1"/>
    </xf>
    <xf numFmtId="166" fontId="0" fillId="0" borderId="0" xfId="11" applyNumberFormat="1" applyFont="1" applyBorder="1"/>
    <xf numFmtId="0" fontId="21" fillId="23" borderId="11" xfId="10" applyFont="1" applyFill="1" applyBorder="1"/>
    <xf numFmtId="0" fontId="50" fillId="23" borderId="23" xfId="0" applyFont="1" applyFill="1" applyBorder="1" applyAlignment="1">
      <alignment horizontal="center"/>
    </xf>
    <xf numFmtId="0" fontId="21" fillId="23" borderId="15" xfId="10" applyFont="1" applyFill="1" applyBorder="1"/>
    <xf numFmtId="0" fontId="21" fillId="23" borderId="15" xfId="10" applyFont="1" applyFill="1" applyBorder="1" applyAlignment="1">
      <alignment horizontal="center"/>
    </xf>
    <xf numFmtId="164" fontId="23" fillId="23" borderId="20" xfId="10" applyNumberFormat="1" applyFont="1" applyFill="1" applyBorder="1"/>
    <xf numFmtId="0" fontId="18" fillId="23" borderId="36" xfId="8" applyFill="1" applyBorder="1"/>
    <xf numFmtId="0" fontId="35" fillId="23" borderId="0" xfId="0" applyFont="1" applyFill="1" applyAlignment="1">
      <alignment horizontal="center"/>
    </xf>
    <xf numFmtId="0" fontId="18" fillId="23" borderId="37" xfId="8" applyFill="1" applyBorder="1"/>
    <xf numFmtId="0" fontId="18" fillId="23" borderId="41" xfId="8" applyFill="1" applyBorder="1"/>
    <xf numFmtId="0" fontId="44" fillId="23" borderId="15" xfId="0" applyFont="1" applyFill="1" applyBorder="1" applyAlignment="1">
      <alignment horizontal="center" vertical="center" wrapText="1"/>
    </xf>
    <xf numFmtId="164" fontId="0" fillId="23" borderId="42" xfId="0" applyNumberFormat="1" applyFill="1" applyBorder="1"/>
    <xf numFmtId="0" fontId="20" fillId="23" borderId="11" xfId="10" applyFill="1" applyBorder="1"/>
    <xf numFmtId="164" fontId="35" fillId="23" borderId="15" xfId="0" applyNumberFormat="1" applyFont="1" applyFill="1" applyBorder="1" applyAlignment="1">
      <alignment horizontal="center"/>
    </xf>
    <xf numFmtId="0" fontId="0" fillId="23" borderId="0" xfId="0" applyFill="1"/>
    <xf numFmtId="0" fontId="20" fillId="23" borderId="15" xfId="10" applyFill="1" applyBorder="1"/>
    <xf numFmtId="0" fontId="18" fillId="23" borderId="23" xfId="8" applyFill="1" applyBorder="1"/>
    <xf numFmtId="164" fontId="0" fillId="23" borderId="20" xfId="0" applyNumberFormat="1" applyFill="1" applyBorder="1"/>
    <xf numFmtId="0" fontId="18" fillId="23" borderId="11" xfId="8" applyFill="1" applyBorder="1"/>
    <xf numFmtId="0" fontId="18" fillId="23" borderId="15" xfId="8" applyFill="1" applyBorder="1"/>
    <xf numFmtId="0" fontId="18" fillId="23" borderId="33" xfId="8" applyFill="1" applyBorder="1"/>
    <xf numFmtId="0" fontId="18" fillId="23" borderId="0" xfId="8" applyFill="1"/>
    <xf numFmtId="0" fontId="18" fillId="23" borderId="34" xfId="8" applyFill="1" applyBorder="1"/>
    <xf numFmtId="0" fontId="0" fillId="23" borderId="15" xfId="0" applyFill="1" applyBorder="1" applyAlignment="1">
      <alignment horizontal="center"/>
    </xf>
    <xf numFmtId="164" fontId="35" fillId="23" borderId="34" xfId="0" applyNumberFormat="1" applyFont="1" applyFill="1" applyBorder="1" applyAlignment="1">
      <alignment horizontal="center"/>
    </xf>
    <xf numFmtId="0" fontId="0" fillId="23" borderId="34" xfId="0" applyFill="1" applyBorder="1"/>
    <xf numFmtId="0" fontId="0" fillId="23" borderId="34" xfId="0" applyFill="1" applyBorder="1" applyAlignment="1">
      <alignment horizontal="center"/>
    </xf>
    <xf numFmtId="164" fontId="0" fillId="23" borderId="35" xfId="0" applyNumberFormat="1" applyFill="1" applyBorder="1"/>
    <xf numFmtId="0" fontId="50" fillId="23" borderId="52" xfId="0" applyFont="1" applyFill="1" applyBorder="1" applyAlignment="1">
      <alignment horizontal="center"/>
    </xf>
    <xf numFmtId="0" fontId="20" fillId="23" borderId="36" xfId="10" applyFill="1" applyBorder="1"/>
    <xf numFmtId="0" fontId="26" fillId="23" borderId="37" xfId="10" applyFont="1" applyFill="1" applyBorder="1"/>
    <xf numFmtId="0" fontId="20" fillId="23" borderId="37" xfId="10" applyFill="1" applyBorder="1"/>
    <xf numFmtId="0" fontId="44" fillId="23" borderId="54" xfId="0" applyFont="1" applyFill="1" applyBorder="1" applyAlignment="1">
      <alignment horizontal="center" vertical="center" wrapText="1"/>
    </xf>
    <xf numFmtId="164" fontId="0" fillId="23" borderId="5" xfId="0" applyNumberFormat="1" applyFill="1" applyBorder="1"/>
    <xf numFmtId="0" fontId="18" fillId="23" borderId="20" xfId="8" applyFill="1" applyBorder="1"/>
    <xf numFmtId="0" fontId="19" fillId="23" borderId="10" xfId="9" applyFill="1" applyBorder="1"/>
    <xf numFmtId="0" fontId="19" fillId="23" borderId="14" xfId="9" applyFill="1" applyBorder="1"/>
    <xf numFmtId="0" fontId="19" fillId="23" borderId="21" xfId="9" applyFill="1" applyBorder="1"/>
    <xf numFmtId="3" fontId="68" fillId="16" borderId="21" xfId="0" applyNumberFormat="1" applyFont="1" applyFill="1" applyBorder="1"/>
    <xf numFmtId="0" fontId="0" fillId="0" borderId="0" xfId="0" applyAlignment="1">
      <alignment wrapText="1"/>
    </xf>
    <xf numFmtId="0" fontId="21" fillId="23" borderId="36" xfId="10" applyFont="1" applyFill="1" applyBorder="1"/>
    <xf numFmtId="0" fontId="21" fillId="23" borderId="37" xfId="10" applyFont="1" applyFill="1" applyBorder="1"/>
    <xf numFmtId="0" fontId="21" fillId="23" borderId="37" xfId="10" applyFont="1" applyFill="1" applyBorder="1" applyAlignment="1">
      <alignment horizontal="center"/>
    </xf>
    <xf numFmtId="164" fontId="23" fillId="23" borderId="37" xfId="10" applyNumberFormat="1" applyFont="1" applyFill="1" applyBorder="1"/>
    <xf numFmtId="0" fontId="21" fillId="23" borderId="42" xfId="10" applyFont="1" applyFill="1" applyBorder="1" applyAlignment="1">
      <alignment horizontal="center"/>
    </xf>
    <xf numFmtId="0" fontId="18" fillId="23" borderId="38" xfId="8" applyFill="1" applyBorder="1"/>
    <xf numFmtId="0" fontId="42" fillId="23" borderId="15" xfId="10" applyFont="1" applyFill="1" applyBorder="1"/>
    <xf numFmtId="0" fontId="18" fillId="23" borderId="15" xfId="8" applyFill="1" applyBorder="1" applyAlignment="1">
      <alignment horizontal="center"/>
    </xf>
    <xf numFmtId="164" fontId="18" fillId="23" borderId="15" xfId="8" applyNumberFormat="1" applyFill="1" applyBorder="1"/>
    <xf numFmtId="0" fontId="26" fillId="23" borderId="15" xfId="8" applyFont="1" applyFill="1" applyBorder="1"/>
    <xf numFmtId="0" fontId="18" fillId="23" borderId="20" xfId="8" applyFill="1" applyBorder="1" applyAlignment="1">
      <alignment horizontal="center"/>
    </xf>
    <xf numFmtId="0" fontId="20" fillId="23" borderId="0" xfId="10" applyFill="1"/>
    <xf numFmtId="0" fontId="20" fillId="23" borderId="15" xfId="10" applyFill="1" applyBorder="1" applyAlignment="1">
      <alignment horizontal="center"/>
    </xf>
    <xf numFmtId="164" fontId="20" fillId="23" borderId="15" xfId="10" applyNumberFormat="1" applyFill="1" applyBorder="1"/>
    <xf numFmtId="0" fontId="20" fillId="23" borderId="20" xfId="10" applyFill="1" applyBorder="1"/>
    <xf numFmtId="2" fontId="1" fillId="0" borderId="0" xfId="10" applyNumberFormat="1" applyFont="1" applyFill="1"/>
    <xf numFmtId="0" fontId="21" fillId="0" borderId="15" xfId="0" applyFont="1" applyBorder="1" applyAlignment="1">
      <alignment horizontal="left"/>
    </xf>
    <xf numFmtId="0" fontId="3" fillId="0" borderId="15" xfId="0" applyFont="1" applyBorder="1" applyAlignment="1">
      <alignment wrapText="1"/>
    </xf>
    <xf numFmtId="0" fontId="1" fillId="0" borderId="15" xfId="0" applyFont="1" applyBorder="1"/>
    <xf numFmtId="0" fontId="21" fillId="11" borderId="15" xfId="8" quotePrefix="1" applyFont="1" applyFill="1" applyBorder="1"/>
    <xf numFmtId="0" fontId="31" fillId="19" borderId="44" xfId="10" applyFont="1" applyFill="1" applyBorder="1"/>
    <xf numFmtId="0" fontId="0" fillId="11" borderId="0" xfId="0" applyFill="1" applyBorder="1"/>
    <xf numFmtId="0" fontId="50" fillId="0" borderId="38" xfId="0" applyFont="1" applyBorder="1"/>
    <xf numFmtId="0" fontId="0" fillId="11" borderId="38" xfId="0" applyFill="1" applyBorder="1"/>
    <xf numFmtId="0" fontId="31" fillId="19" borderId="60" xfId="10" applyFont="1" applyFill="1" applyBorder="1"/>
    <xf numFmtId="0" fontId="18" fillId="11" borderId="64" xfId="8" applyFill="1" applyBorder="1"/>
    <xf numFmtId="0" fontId="18" fillId="0" borderId="64" xfId="8" applyFill="1" applyBorder="1"/>
    <xf numFmtId="0" fontId="0" fillId="0" borderId="62" xfId="0" applyBorder="1"/>
    <xf numFmtId="0" fontId="20" fillId="0" borderId="64" xfId="10" applyFill="1" applyBorder="1"/>
    <xf numFmtId="0" fontId="23" fillId="0" borderId="52" xfId="10" applyFont="1" applyFill="1" applyBorder="1"/>
    <xf numFmtId="0" fontId="21" fillId="0" borderId="28" xfId="10" applyFont="1" applyFill="1" applyBorder="1"/>
    <xf numFmtId="164" fontId="21" fillId="0" borderId="12" xfId="8" applyNumberFormat="1" applyFont="1" applyFill="1" applyBorder="1"/>
    <xf numFmtId="164" fontId="1" fillId="0" borderId="0" xfId="10" applyNumberFormat="1" applyFont="1" applyFill="1"/>
    <xf numFmtId="0" fontId="49" fillId="0" borderId="45" xfId="0" applyFont="1" applyBorder="1"/>
    <xf numFmtId="164" fontId="1" fillId="0" borderId="14" xfId="9" applyNumberFormat="1" applyFont="1" applyFill="1" applyBorder="1"/>
    <xf numFmtId="0" fontId="21" fillId="6" borderId="48" xfId="10" applyFont="1" applyFill="1" applyBorder="1"/>
    <xf numFmtId="0" fontId="1" fillId="11" borderId="38" xfId="10" applyFont="1" applyFill="1" applyBorder="1"/>
    <xf numFmtId="0" fontId="21" fillId="0" borderId="38" xfId="10" applyFont="1" applyFill="1" applyBorder="1"/>
    <xf numFmtId="0" fontId="0" fillId="0" borderId="38" xfId="10" applyFont="1" applyFill="1" applyBorder="1"/>
    <xf numFmtId="0" fontId="1" fillId="0" borderId="66" xfId="0" applyFont="1" applyBorder="1"/>
    <xf numFmtId="0" fontId="23" fillId="6" borderId="60" xfId="10" applyFont="1" applyFill="1" applyBorder="1"/>
    <xf numFmtId="0" fontId="20" fillId="11" borderId="64" xfId="10" applyFill="1" applyBorder="1"/>
    <xf numFmtId="0" fontId="19" fillId="0" borderId="73" xfId="9" applyFill="1" applyBorder="1"/>
    <xf numFmtId="0" fontId="31" fillId="19" borderId="48" xfId="10" applyFont="1" applyFill="1" applyBorder="1"/>
    <xf numFmtId="0" fontId="31" fillId="0" borderId="38" xfId="10" applyFont="1" applyFill="1" applyBorder="1"/>
    <xf numFmtId="0" fontId="0" fillId="11" borderId="56" xfId="0" applyFill="1" applyBorder="1"/>
    <xf numFmtId="0" fontId="31" fillId="11" borderId="61" xfId="10" applyFont="1" applyFill="1" applyBorder="1"/>
    <xf numFmtId="0" fontId="31" fillId="0" borderId="64" xfId="10" applyFont="1" applyFill="1" applyBorder="1"/>
    <xf numFmtId="0" fontId="20" fillId="0" borderId="73" xfId="10" applyFill="1" applyBorder="1"/>
    <xf numFmtId="0" fontId="0" fillId="19" borderId="15" xfId="0" applyFill="1" applyBorder="1"/>
    <xf numFmtId="1" fontId="0" fillId="19" borderId="0" xfId="0" applyNumberFormat="1" applyFill="1"/>
    <xf numFmtId="0" fontId="0" fillId="13" borderId="60" xfId="0" applyFill="1" applyBorder="1" applyAlignment="1">
      <alignment horizontal="center" vertical="center"/>
    </xf>
    <xf numFmtId="0" fontId="0" fillId="13" borderId="61" xfId="0" applyFill="1" applyBorder="1" applyAlignment="1">
      <alignment horizontal="right" vertical="center"/>
    </xf>
    <xf numFmtId="0" fontId="0" fillId="13" borderId="61" xfId="0" applyFill="1" applyBorder="1" applyAlignment="1">
      <alignment horizontal="center" vertical="center"/>
    </xf>
    <xf numFmtId="0" fontId="0" fillId="13" borderId="62" xfId="0" applyFill="1" applyBorder="1" applyAlignment="1">
      <alignment horizontal="right"/>
    </xf>
    <xf numFmtId="0" fontId="0" fillId="13" borderId="63" xfId="0" applyFill="1" applyBorder="1"/>
    <xf numFmtId="0" fontId="0" fillId="13" borderId="64" xfId="0" applyFill="1" applyBorder="1" applyAlignment="1">
      <alignment horizontal="right"/>
    </xf>
    <xf numFmtId="0" fontId="0" fillId="13" borderId="64" xfId="0" applyFill="1" applyBorder="1" applyAlignment="1">
      <alignment horizontal="center" vertical="center"/>
    </xf>
    <xf numFmtId="0" fontId="0" fillId="13" borderId="73" xfId="0" applyFill="1" applyBorder="1" applyAlignment="1">
      <alignment horizontal="center" vertical="center"/>
    </xf>
    <xf numFmtId="164" fontId="22" fillId="19" borderId="1" xfId="0" applyNumberFormat="1" applyFont="1" applyFill="1" applyBorder="1"/>
    <xf numFmtId="166" fontId="21" fillId="19" borderId="3" xfId="11" applyNumberFormat="1" applyFont="1" applyFill="1" applyBorder="1"/>
    <xf numFmtId="164" fontId="21" fillId="19" borderId="4" xfId="10" applyNumberFormat="1" applyFont="1" applyFill="1" applyBorder="1"/>
    <xf numFmtId="166" fontId="21" fillId="19" borderId="5" xfId="11" applyNumberFormat="1" applyFont="1" applyFill="1" applyBorder="1"/>
    <xf numFmtId="164" fontId="21" fillId="19" borderId="6" xfId="10" applyNumberFormat="1" applyFont="1" applyFill="1" applyBorder="1"/>
    <xf numFmtId="166" fontId="21" fillId="19" borderId="8" xfId="11" applyNumberFormat="1" applyFont="1" applyFill="1" applyBorder="1"/>
    <xf numFmtId="164" fontId="0" fillId="19" borderId="1" xfId="0" applyNumberFormat="1" applyFill="1" applyBorder="1"/>
    <xf numFmtId="165" fontId="18" fillId="19" borderId="6" xfId="8" applyNumberFormat="1" applyFill="1" applyBorder="1"/>
    <xf numFmtId="0" fontId="9" fillId="3" borderId="4" xfId="0" applyFont="1" applyFill="1" applyBorder="1" applyAlignment="1">
      <alignment horizontal="left"/>
    </xf>
    <xf numFmtId="0" fontId="9" fillId="3" borderId="0" xfId="0" applyFont="1" applyFill="1" applyAlignment="1">
      <alignment horizontal="left"/>
    </xf>
    <xf numFmtId="0" fontId="9" fillId="3" borderId="5" xfId="0" applyFont="1" applyFill="1" applyBorder="1" applyAlignment="1">
      <alignment horizontal="left"/>
    </xf>
    <xf numFmtId="0" fontId="16" fillId="3" borderId="6" xfId="0" applyFont="1" applyFill="1" applyBorder="1" applyAlignment="1">
      <alignment horizontal="left"/>
    </xf>
    <xf numFmtId="0" fontId="16" fillId="3" borderId="7" xfId="0" applyFont="1" applyFill="1" applyBorder="1" applyAlignment="1">
      <alignment horizontal="left"/>
    </xf>
    <xf numFmtId="0" fontId="16" fillId="3" borderId="8" xfId="0" applyFont="1" applyFill="1" applyBorder="1" applyAlignment="1">
      <alignment horizontal="left"/>
    </xf>
    <xf numFmtId="0" fontId="8" fillId="3" borderId="16" xfId="0" applyFont="1" applyFill="1" applyBorder="1" applyAlignment="1">
      <alignment horizontal="center" vertical="center" wrapText="1"/>
    </xf>
    <xf numFmtId="0" fontId="8" fillId="3" borderId="2" xfId="0" applyFont="1" applyFill="1" applyBorder="1" applyAlignment="1">
      <alignment horizontal="center" vertical="center"/>
    </xf>
    <xf numFmtId="0" fontId="8" fillId="3" borderId="17" xfId="0" applyFont="1" applyFill="1" applyBorder="1" applyAlignment="1">
      <alignment horizontal="center" vertical="center"/>
    </xf>
    <xf numFmtId="0" fontId="8" fillId="3" borderId="12" xfId="0" applyFont="1" applyFill="1" applyBorder="1" applyAlignment="1">
      <alignment horizontal="center" vertical="center"/>
    </xf>
    <xf numFmtId="0" fontId="8" fillId="3" borderId="0" xfId="0" applyFont="1" applyFill="1" applyAlignment="1">
      <alignment horizontal="center" vertical="center"/>
    </xf>
    <xf numFmtId="0" fontId="8" fillId="3" borderId="18" xfId="0" applyFont="1" applyFill="1" applyBorder="1" applyAlignment="1">
      <alignment horizontal="center" vertical="center"/>
    </xf>
    <xf numFmtId="0" fontId="8" fillId="3" borderId="25" xfId="0" applyFont="1" applyFill="1" applyBorder="1" applyAlignment="1">
      <alignment horizontal="center" vertical="center"/>
    </xf>
    <xf numFmtId="0" fontId="8" fillId="3" borderId="7" xfId="0" applyFont="1" applyFill="1" applyBorder="1" applyAlignment="1">
      <alignment horizontal="center" vertical="center"/>
    </xf>
    <xf numFmtId="0" fontId="8" fillId="3" borderId="26" xfId="0" applyFont="1" applyFill="1" applyBorder="1" applyAlignment="1">
      <alignment horizontal="center" vertical="center"/>
    </xf>
    <xf numFmtId="0" fontId="0" fillId="3" borderId="4" xfId="0" applyFill="1" applyBorder="1" applyAlignment="1">
      <alignment horizontal="left"/>
    </xf>
    <xf numFmtId="0" fontId="0" fillId="3" borderId="0" xfId="0" applyFill="1" applyAlignment="1">
      <alignment horizontal="left"/>
    </xf>
    <xf numFmtId="0" fontId="0" fillId="3" borderId="5" xfId="0" applyFill="1" applyBorder="1" applyAlignment="1">
      <alignment horizontal="left"/>
    </xf>
    <xf numFmtId="0" fontId="0" fillId="3" borderId="6" xfId="0" applyFill="1" applyBorder="1" applyAlignment="1">
      <alignment horizontal="left"/>
    </xf>
    <xf numFmtId="0" fontId="0" fillId="3" borderId="7" xfId="0" applyFill="1" applyBorder="1" applyAlignment="1">
      <alignment horizontal="left"/>
    </xf>
    <xf numFmtId="0" fontId="0" fillId="3" borderId="8" xfId="0" applyFill="1" applyBorder="1" applyAlignment="1">
      <alignment horizontal="left"/>
    </xf>
    <xf numFmtId="0" fontId="17" fillId="0" borderId="30" xfId="0" applyFont="1" applyBorder="1" applyAlignment="1">
      <alignment horizontal="left"/>
    </xf>
    <xf numFmtId="0" fontId="17" fillId="0" borderId="31" xfId="0" applyFont="1" applyBorder="1" applyAlignment="1">
      <alignment horizontal="left"/>
    </xf>
    <xf numFmtId="0" fontId="17" fillId="0" borderId="32" xfId="0" applyFont="1" applyBorder="1" applyAlignment="1">
      <alignment horizontal="left"/>
    </xf>
    <xf numFmtId="0" fontId="15" fillId="5" borderId="4" xfId="0" applyFont="1" applyFill="1" applyBorder="1" applyAlignment="1">
      <alignment horizontal="center" vertical="center" wrapText="1"/>
    </xf>
    <xf numFmtId="0" fontId="15" fillId="5" borderId="0" xfId="0" applyFont="1" applyFill="1" applyAlignment="1">
      <alignment horizontal="center" vertical="center" wrapText="1"/>
    </xf>
    <xf numFmtId="0" fontId="15" fillId="5" borderId="5" xfId="0" applyFont="1" applyFill="1" applyBorder="1" applyAlignment="1">
      <alignment horizontal="center" vertical="center" wrapText="1"/>
    </xf>
    <xf numFmtId="0" fontId="15" fillId="5" borderId="4" xfId="0" quotePrefix="1" applyFont="1" applyFill="1" applyBorder="1" applyAlignment="1">
      <alignment horizontal="center" vertical="center" wrapText="1"/>
    </xf>
    <xf numFmtId="0" fontId="15" fillId="5" borderId="6" xfId="0" quotePrefix="1" applyFont="1" applyFill="1" applyBorder="1" applyAlignment="1">
      <alignment horizontal="center" vertical="center" wrapText="1"/>
    </xf>
    <xf numFmtId="0" fontId="15" fillId="5" borderId="7" xfId="0" applyFont="1" applyFill="1" applyBorder="1" applyAlignment="1">
      <alignment horizontal="center" vertical="center" wrapText="1"/>
    </xf>
    <xf numFmtId="0" fontId="15" fillId="5" borderId="8" xfId="0" applyFont="1" applyFill="1" applyBorder="1" applyAlignment="1">
      <alignment horizontal="center" vertical="center" wrapText="1"/>
    </xf>
    <xf numFmtId="0" fontId="10" fillId="3" borderId="4" xfId="7" applyFill="1" applyBorder="1" applyAlignment="1">
      <alignment horizontal="left"/>
    </xf>
    <xf numFmtId="0" fontId="10" fillId="3" borderId="0" xfId="7" applyFill="1" applyAlignment="1">
      <alignment horizontal="left"/>
    </xf>
    <xf numFmtId="0" fontId="10" fillId="3" borderId="5" xfId="7" applyFill="1" applyBorder="1" applyAlignment="1">
      <alignment horizontal="left"/>
    </xf>
    <xf numFmtId="0" fontId="8" fillId="3" borderId="1" xfId="0" applyFont="1" applyFill="1" applyBorder="1" applyAlignment="1">
      <alignment horizontal="center" vertical="center" wrapText="1"/>
    </xf>
    <xf numFmtId="0" fontId="8" fillId="3" borderId="3" xfId="0" applyFont="1" applyFill="1" applyBorder="1" applyAlignment="1">
      <alignment horizontal="center" vertical="center"/>
    </xf>
    <xf numFmtId="0" fontId="8" fillId="3" borderId="4" xfId="0" applyFont="1" applyFill="1" applyBorder="1" applyAlignment="1">
      <alignment horizontal="center" vertical="center"/>
    </xf>
    <xf numFmtId="0" fontId="8" fillId="3" borderId="5" xfId="0" applyFont="1" applyFill="1" applyBorder="1" applyAlignment="1">
      <alignment horizontal="center" vertical="center"/>
    </xf>
    <xf numFmtId="14" fontId="0" fillId="3" borderId="2" xfId="0" applyNumberFormat="1" applyFill="1" applyBorder="1" applyAlignment="1" applyProtection="1">
      <alignment horizontal="center" vertical="center"/>
      <protection locked="0"/>
    </xf>
    <xf numFmtId="0" fontId="0" fillId="3" borderId="2" xfId="0" applyFill="1" applyBorder="1" applyAlignment="1" applyProtection="1">
      <alignment horizontal="center" vertical="center"/>
      <protection locked="0"/>
    </xf>
    <xf numFmtId="0" fontId="0" fillId="3" borderId="3" xfId="0" applyFill="1" applyBorder="1" applyAlignment="1" applyProtection="1">
      <alignment horizontal="center" vertical="center"/>
      <protection locked="0"/>
    </xf>
    <xf numFmtId="0" fontId="0" fillId="3" borderId="7" xfId="0" applyFill="1" applyBorder="1" applyAlignment="1" applyProtection="1">
      <alignment horizontal="center" vertical="center"/>
      <protection locked="0"/>
    </xf>
    <xf numFmtId="0" fontId="0" fillId="3" borderId="8" xfId="0" applyFill="1" applyBorder="1" applyAlignment="1" applyProtection="1">
      <alignment horizontal="center" vertical="center"/>
      <protection locked="0"/>
    </xf>
    <xf numFmtId="0" fontId="9" fillId="3" borderId="1" xfId="0" applyFont="1" applyFill="1" applyBorder="1" applyAlignment="1">
      <alignment horizontal="center" vertical="center"/>
    </xf>
    <xf numFmtId="0" fontId="9" fillId="3" borderId="6" xfId="0" applyFont="1" applyFill="1" applyBorder="1" applyAlignment="1">
      <alignment horizontal="center" vertical="center"/>
    </xf>
    <xf numFmtId="0" fontId="9" fillId="3" borderId="4" xfId="0" applyFont="1" applyFill="1" applyBorder="1" applyAlignment="1">
      <alignment horizontal="center" vertical="center"/>
    </xf>
    <xf numFmtId="0" fontId="0" fillId="3" borderId="1" xfId="0" applyFill="1" applyBorder="1" applyAlignment="1" applyProtection="1">
      <alignment horizontal="center" vertical="center"/>
      <protection locked="0"/>
    </xf>
    <xf numFmtId="0" fontId="0" fillId="3" borderId="6" xfId="0" applyFill="1" applyBorder="1" applyAlignment="1" applyProtection="1">
      <alignment horizontal="center" vertical="center"/>
      <protection locked="0"/>
    </xf>
    <xf numFmtId="0" fontId="9" fillId="3" borderId="1" xfId="0" applyFont="1" applyFill="1" applyBorder="1" applyAlignment="1">
      <alignment horizontal="center" wrapText="1"/>
    </xf>
    <xf numFmtId="0" fontId="9" fillId="3" borderId="6" xfId="0" applyFont="1" applyFill="1" applyBorder="1" applyAlignment="1">
      <alignment horizontal="center" wrapText="1"/>
    </xf>
    <xf numFmtId="0" fontId="0" fillId="0" borderId="1" xfId="0"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0" fillId="0" borderId="6"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9" fillId="3" borderId="1" xfId="0" applyFont="1" applyFill="1" applyBorder="1" applyAlignment="1">
      <alignment horizontal="left" vertical="center" indent="1"/>
    </xf>
    <xf numFmtId="0" fontId="9" fillId="3" borderId="2" xfId="0" applyFont="1" applyFill="1" applyBorder="1" applyAlignment="1">
      <alignment horizontal="left" vertical="center" indent="1"/>
    </xf>
    <xf numFmtId="0" fontId="9" fillId="3" borderId="3" xfId="0" applyFont="1" applyFill="1" applyBorder="1" applyAlignment="1">
      <alignment horizontal="left" vertical="center" indent="1"/>
    </xf>
    <xf numFmtId="0" fontId="24" fillId="3" borderId="4" xfId="0" applyFont="1" applyFill="1" applyBorder="1" applyAlignment="1" applyProtection="1">
      <alignment vertical="top" wrapText="1"/>
      <protection locked="0"/>
    </xf>
    <xf numFmtId="0" fontId="24" fillId="3" borderId="0" xfId="0" applyFont="1" applyFill="1" applyAlignment="1" applyProtection="1">
      <alignment vertical="top" wrapText="1"/>
      <protection locked="0"/>
    </xf>
    <xf numFmtId="0" fontId="24" fillId="3" borderId="5" xfId="0" applyFont="1" applyFill="1" applyBorder="1" applyAlignment="1" applyProtection="1">
      <alignment vertical="top" wrapText="1"/>
      <protection locked="0"/>
    </xf>
    <xf numFmtId="0" fontId="13" fillId="3" borderId="1" xfId="0" applyFont="1" applyFill="1" applyBorder="1" applyAlignment="1">
      <alignment horizontal="left" vertical="center" indent="1"/>
    </xf>
    <xf numFmtId="0" fontId="13" fillId="3" borderId="2" xfId="0" applyFont="1" applyFill="1" applyBorder="1" applyAlignment="1">
      <alignment horizontal="left" vertical="center" indent="1"/>
    </xf>
    <xf numFmtId="0" fontId="13" fillId="3" borderId="3" xfId="0" applyFont="1" applyFill="1" applyBorder="1" applyAlignment="1">
      <alignment horizontal="left" vertical="center" indent="1"/>
    </xf>
    <xf numFmtId="0" fontId="13" fillId="3" borderId="4" xfId="0" applyFont="1" applyFill="1" applyBorder="1" applyAlignment="1">
      <alignment horizontal="left" vertical="center" indent="1"/>
    </xf>
    <xf numFmtId="0" fontId="13" fillId="3" borderId="0" xfId="0" applyFont="1" applyFill="1" applyAlignment="1">
      <alignment horizontal="left" vertical="center" indent="1"/>
    </xf>
    <xf numFmtId="0" fontId="13" fillId="3" borderId="5" xfId="0" applyFont="1" applyFill="1" applyBorder="1" applyAlignment="1">
      <alignment horizontal="left" vertical="center" indent="1"/>
    </xf>
    <xf numFmtId="0" fontId="0" fillId="3" borderId="4" xfId="0" applyFill="1" applyBorder="1" applyAlignment="1" applyProtection="1">
      <alignment horizontal="left" vertical="center" indent="1"/>
      <protection locked="0"/>
    </xf>
    <xf numFmtId="0" fontId="0" fillId="3" borderId="0" xfId="0" applyFill="1" applyAlignment="1" applyProtection="1">
      <alignment horizontal="left" vertical="center" indent="1"/>
      <protection locked="0"/>
    </xf>
    <xf numFmtId="0" fontId="0" fillId="3" borderId="5" xfId="0" applyFill="1" applyBorder="1" applyAlignment="1" applyProtection="1">
      <alignment horizontal="left" vertical="center" indent="1"/>
      <protection locked="0"/>
    </xf>
    <xf numFmtId="0" fontId="0" fillId="3" borderId="6" xfId="0" applyFill="1" applyBorder="1" applyAlignment="1" applyProtection="1">
      <alignment horizontal="left" vertical="center" indent="1"/>
      <protection locked="0"/>
    </xf>
    <xf numFmtId="0" fontId="0" fillId="3" borderId="7" xfId="0" applyFill="1" applyBorder="1" applyAlignment="1" applyProtection="1">
      <alignment horizontal="left" vertical="center" indent="1"/>
      <protection locked="0"/>
    </xf>
    <xf numFmtId="0" fontId="0" fillId="3" borderId="8" xfId="0" applyFill="1" applyBorder="1" applyAlignment="1" applyProtection="1">
      <alignment horizontal="left" vertical="center" indent="1"/>
      <protection locked="0"/>
    </xf>
    <xf numFmtId="0" fontId="9" fillId="3" borderId="5" xfId="0" applyFont="1" applyFill="1" applyBorder="1" applyAlignment="1">
      <alignment horizontal="left" vertical="center" indent="1"/>
    </xf>
    <xf numFmtId="0" fontId="0" fillId="3" borderId="4" xfId="0" applyFill="1" applyBorder="1" applyAlignment="1">
      <alignment horizontal="left" vertical="center" indent="1"/>
    </xf>
    <xf numFmtId="0" fontId="0" fillId="3" borderId="0" xfId="0" applyFill="1" applyAlignment="1">
      <alignment horizontal="left" vertical="center" indent="1"/>
    </xf>
    <xf numFmtId="0" fontId="0" fillId="3" borderId="5" xfId="0" applyFill="1" applyBorder="1" applyAlignment="1">
      <alignment horizontal="left" vertical="center" indent="1"/>
    </xf>
    <xf numFmtId="0" fontId="0" fillId="3" borderId="6" xfId="0" applyFill="1" applyBorder="1" applyAlignment="1">
      <alignment horizontal="left" vertical="center" indent="1"/>
    </xf>
    <xf numFmtId="0" fontId="0" fillId="3" borderId="7" xfId="0" applyFill="1" applyBorder="1" applyAlignment="1">
      <alignment horizontal="left" vertical="center" indent="1"/>
    </xf>
    <xf numFmtId="0" fontId="0" fillId="3" borderId="8" xfId="0" applyFill="1" applyBorder="1" applyAlignment="1">
      <alignment horizontal="left" vertical="center" indent="1"/>
    </xf>
    <xf numFmtId="0" fontId="9" fillId="3" borderId="4" xfId="0" applyFont="1" applyFill="1" applyBorder="1" applyAlignment="1">
      <alignment horizontal="left" vertical="center" indent="1"/>
    </xf>
    <xf numFmtId="0" fontId="9" fillId="3" borderId="0" xfId="0" applyFont="1" applyFill="1" applyAlignment="1">
      <alignment horizontal="left" vertical="center" indent="1"/>
    </xf>
    <xf numFmtId="0" fontId="0" fillId="3" borderId="4" xfId="0" applyFill="1" applyBorder="1" applyAlignment="1" applyProtection="1">
      <alignment horizontal="left" indent="1"/>
      <protection locked="0"/>
    </xf>
    <xf numFmtId="0" fontId="0" fillId="3" borderId="0" xfId="0" applyFill="1" applyAlignment="1" applyProtection="1">
      <alignment horizontal="left" indent="1"/>
      <protection locked="0"/>
    </xf>
    <xf numFmtId="0" fontId="0" fillId="3" borderId="5" xfId="0" applyFill="1" applyBorder="1" applyAlignment="1" applyProtection="1">
      <alignment horizontal="left" indent="1"/>
      <protection locked="0"/>
    </xf>
    <xf numFmtId="0" fontId="0" fillId="3" borderId="6" xfId="0" applyFill="1" applyBorder="1" applyAlignment="1" applyProtection="1">
      <alignment horizontal="left" indent="1"/>
      <protection locked="0"/>
    </xf>
    <xf numFmtId="0" fontId="0" fillId="3" borderId="7" xfId="0" applyFill="1" applyBorder="1" applyAlignment="1" applyProtection="1">
      <alignment horizontal="left" indent="1"/>
      <protection locked="0"/>
    </xf>
    <xf numFmtId="0" fontId="0" fillId="3" borderId="8" xfId="0" applyFill="1" applyBorder="1" applyAlignment="1" applyProtection="1">
      <alignment horizontal="left" indent="1"/>
      <protection locked="0"/>
    </xf>
    <xf numFmtId="0" fontId="0" fillId="3" borderId="4" xfId="0" applyFill="1" applyBorder="1" applyAlignment="1">
      <alignment horizontal="left" vertical="top"/>
    </xf>
    <xf numFmtId="0" fontId="0" fillId="3" borderId="0" xfId="0" applyFill="1" applyAlignment="1">
      <alignment horizontal="left" vertical="top"/>
    </xf>
    <xf numFmtId="0" fontId="0" fillId="3" borderId="5" xfId="0" applyFill="1" applyBorder="1" applyAlignment="1">
      <alignment horizontal="left" vertical="top"/>
    </xf>
    <xf numFmtId="0" fontId="0" fillId="3" borderId="6" xfId="0" applyFill="1" applyBorder="1" applyAlignment="1">
      <alignment horizontal="left" vertical="top"/>
    </xf>
    <xf numFmtId="0" fontId="0" fillId="3" borderId="7" xfId="0" applyFill="1" applyBorder="1" applyAlignment="1">
      <alignment horizontal="left" vertical="top"/>
    </xf>
    <xf numFmtId="0" fontId="0" fillId="3" borderId="8" xfId="0" applyFill="1" applyBorder="1" applyAlignment="1">
      <alignment horizontal="left" vertical="top"/>
    </xf>
    <xf numFmtId="0" fontId="0" fillId="0" borderId="1" xfId="0" applyBorder="1"/>
    <xf numFmtId="0" fontId="0" fillId="0" borderId="2" xfId="0" applyBorder="1"/>
    <xf numFmtId="0" fontId="0" fillId="0" borderId="3" xfId="0" applyBorder="1"/>
    <xf numFmtId="0" fontId="0" fillId="0" borderId="4" xfId="0" applyBorder="1"/>
    <xf numFmtId="0" fontId="0" fillId="0" borderId="0" xfId="0"/>
    <xf numFmtId="0" fontId="0" fillId="0" borderId="5" xfId="0" applyBorder="1"/>
    <xf numFmtId="0" fontId="0" fillId="0" borderId="6" xfId="0" applyBorder="1"/>
    <xf numFmtId="0" fontId="0" fillId="0" borderId="7" xfId="0" applyBorder="1"/>
    <xf numFmtId="0" fontId="0" fillId="0" borderId="8" xfId="0" applyBorder="1"/>
    <xf numFmtId="49" fontId="25" fillId="3" borderId="4" xfId="0" applyNumberFormat="1" applyFont="1" applyFill="1" applyBorder="1" applyAlignment="1" applyProtection="1">
      <alignment horizontal="left" vertical="top" wrapText="1"/>
      <protection locked="0"/>
    </xf>
    <xf numFmtId="49" fontId="0" fillId="3" borderId="0" xfId="0" applyNumberFormat="1" applyFill="1" applyAlignment="1" applyProtection="1">
      <alignment horizontal="left" vertical="top" wrapText="1"/>
      <protection locked="0"/>
    </xf>
    <xf numFmtId="49" fontId="0" fillId="3" borderId="5" xfId="0" applyNumberFormat="1" applyFill="1" applyBorder="1" applyAlignment="1" applyProtection="1">
      <alignment horizontal="left" vertical="top" wrapText="1"/>
      <protection locked="0"/>
    </xf>
    <xf numFmtId="49" fontId="0" fillId="3" borderId="4" xfId="0" applyNumberFormat="1" applyFill="1" applyBorder="1" applyAlignment="1" applyProtection="1">
      <alignment horizontal="left" vertical="top" wrapText="1"/>
      <protection locked="0"/>
    </xf>
    <xf numFmtId="49" fontId="0" fillId="3" borderId="6" xfId="0" applyNumberFormat="1" applyFill="1" applyBorder="1" applyAlignment="1" applyProtection="1">
      <alignment horizontal="left" vertical="top" wrapText="1"/>
      <protection locked="0"/>
    </xf>
    <xf numFmtId="49" fontId="0" fillId="3" borderId="7" xfId="0" applyNumberFormat="1" applyFill="1" applyBorder="1" applyAlignment="1" applyProtection="1">
      <alignment horizontal="left" vertical="top" wrapText="1"/>
      <protection locked="0"/>
    </xf>
    <xf numFmtId="49" fontId="0" fillId="3" borderId="8" xfId="0" applyNumberFormat="1" applyFill="1" applyBorder="1" applyAlignment="1" applyProtection="1">
      <alignment horizontal="left" vertical="top" wrapText="1"/>
      <protection locked="0"/>
    </xf>
    <xf numFmtId="0" fontId="10" fillId="3" borderId="7" xfId="7" applyFill="1" applyBorder="1" applyAlignment="1" applyProtection="1">
      <alignment horizontal="center" vertical="top"/>
      <protection locked="0"/>
    </xf>
    <xf numFmtId="0" fontId="10" fillId="3" borderId="8" xfId="7" applyFill="1" applyBorder="1" applyAlignment="1" applyProtection="1">
      <alignment horizontal="center" vertical="top"/>
      <protection locked="0"/>
    </xf>
    <xf numFmtId="0" fontId="10" fillId="3" borderId="1" xfId="7" applyFill="1" applyBorder="1" applyAlignment="1" applyProtection="1">
      <alignment horizontal="center" vertical="top"/>
      <protection locked="0"/>
    </xf>
    <xf numFmtId="0" fontId="10" fillId="3" borderId="2" xfId="7" applyFill="1" applyBorder="1" applyAlignment="1" applyProtection="1">
      <alignment horizontal="center" vertical="top"/>
      <protection locked="0"/>
    </xf>
    <xf numFmtId="0" fontId="10" fillId="3" borderId="3" xfId="7" applyFill="1" applyBorder="1" applyAlignment="1" applyProtection="1">
      <alignment horizontal="center" vertical="top"/>
      <protection locked="0"/>
    </xf>
    <xf numFmtId="0" fontId="10" fillId="3" borderId="4" xfId="7" applyFill="1" applyBorder="1" applyAlignment="1" applyProtection="1">
      <alignment horizontal="center" vertical="top"/>
      <protection locked="0"/>
    </xf>
    <xf numFmtId="0" fontId="10" fillId="3" borderId="0" xfId="7" applyFill="1" applyAlignment="1" applyProtection="1">
      <alignment horizontal="center" vertical="top"/>
      <protection locked="0"/>
    </xf>
    <xf numFmtId="0" fontId="10" fillId="3" borderId="5" xfId="7" applyFill="1" applyBorder="1" applyAlignment="1" applyProtection="1">
      <alignment horizontal="center" vertical="top"/>
      <protection locked="0"/>
    </xf>
    <xf numFmtId="0" fontId="10" fillId="3" borderId="6" xfId="7" applyFill="1" applyBorder="1" applyAlignment="1" applyProtection="1">
      <alignment horizontal="center" vertical="top"/>
      <protection locked="0"/>
    </xf>
    <xf numFmtId="0" fontId="0" fillId="3" borderId="22" xfId="0" applyFill="1" applyBorder="1" applyAlignment="1" applyProtection="1">
      <alignment horizontal="center" vertical="center"/>
      <protection locked="0"/>
    </xf>
    <xf numFmtId="0" fontId="0" fillId="3" borderId="44" xfId="0" applyFill="1" applyBorder="1" applyAlignment="1" applyProtection="1">
      <alignment horizontal="center" vertical="center"/>
      <protection locked="0"/>
    </xf>
    <xf numFmtId="0" fontId="0" fillId="3" borderId="0" xfId="0" applyFill="1" applyAlignment="1" applyProtection="1">
      <alignment horizontal="center" vertical="center"/>
      <protection locked="0"/>
    </xf>
    <xf numFmtId="0" fontId="0" fillId="3" borderId="5" xfId="0" applyFill="1" applyBorder="1" applyAlignment="1" applyProtection="1">
      <alignment horizontal="center" vertical="center"/>
      <protection locked="0"/>
    </xf>
    <xf numFmtId="0" fontId="22" fillId="3" borderId="2" xfId="7" applyFont="1" applyFill="1" applyBorder="1" applyAlignment="1">
      <alignment horizontal="center" vertical="center"/>
    </xf>
    <xf numFmtId="0" fontId="22" fillId="3" borderId="3" xfId="7" applyFont="1" applyFill="1" applyBorder="1" applyAlignment="1">
      <alignment horizontal="center" vertical="center"/>
    </xf>
    <xf numFmtId="0" fontId="22" fillId="3" borderId="7" xfId="7" applyFont="1" applyFill="1" applyBorder="1" applyAlignment="1">
      <alignment horizontal="center" vertical="center"/>
    </xf>
    <xf numFmtId="0" fontId="22" fillId="3" borderId="8" xfId="7" applyFont="1" applyFill="1" applyBorder="1" applyAlignment="1">
      <alignment horizontal="center" vertical="center"/>
    </xf>
    <xf numFmtId="0" fontId="0" fillId="3" borderId="0" xfId="0" applyFill="1" applyAlignment="1" applyProtection="1">
      <alignment vertical="top" wrapText="1"/>
      <protection locked="0"/>
    </xf>
    <xf numFmtId="0" fontId="0" fillId="3" borderId="5" xfId="0" applyFill="1" applyBorder="1" applyAlignment="1" applyProtection="1">
      <alignment vertical="top" wrapText="1"/>
      <protection locked="0"/>
    </xf>
    <xf numFmtId="0" fontId="0" fillId="3" borderId="4" xfId="0" applyFill="1" applyBorder="1" applyAlignment="1" applyProtection="1">
      <alignment vertical="top" wrapText="1"/>
      <protection locked="0"/>
    </xf>
    <xf numFmtId="0" fontId="10" fillId="3" borderId="0" xfId="7" quotePrefix="1" applyFill="1" applyAlignment="1">
      <alignment horizontal="center" vertical="top"/>
    </xf>
    <xf numFmtId="0" fontId="10" fillId="3" borderId="0" xfId="7" applyFill="1" applyAlignment="1">
      <alignment horizontal="center" vertical="top"/>
    </xf>
    <xf numFmtId="0" fontId="24" fillId="3" borderId="4" xfId="0" applyFont="1" applyFill="1" applyBorder="1" applyAlignment="1" applyProtection="1">
      <alignment horizontal="left" vertical="top" wrapText="1"/>
      <protection locked="0"/>
    </xf>
    <xf numFmtId="0" fontId="29" fillId="3" borderId="0" xfId="0" applyFont="1" applyFill="1" applyAlignment="1" applyProtection="1">
      <alignment horizontal="left" vertical="top" wrapText="1"/>
      <protection locked="0"/>
    </xf>
    <xf numFmtId="0" fontId="29" fillId="3" borderId="5" xfId="0" applyFont="1" applyFill="1" applyBorder="1" applyAlignment="1" applyProtection="1">
      <alignment horizontal="left" vertical="top" wrapText="1"/>
      <protection locked="0"/>
    </xf>
    <xf numFmtId="0" fontId="29" fillId="3" borderId="4" xfId="0" applyFont="1" applyFill="1" applyBorder="1" applyAlignment="1" applyProtection="1">
      <alignment horizontal="left" vertical="top" wrapText="1"/>
      <protection locked="0"/>
    </xf>
    <xf numFmtId="0" fontId="29" fillId="3" borderId="6" xfId="0" applyFont="1" applyFill="1" applyBorder="1" applyAlignment="1" applyProtection="1">
      <alignment horizontal="left" vertical="top" wrapText="1"/>
      <protection locked="0"/>
    </xf>
    <xf numFmtId="0" fontId="29" fillId="3" borderId="7" xfId="0" applyFont="1" applyFill="1" applyBorder="1" applyAlignment="1" applyProtection="1">
      <alignment horizontal="left" vertical="top" wrapText="1"/>
      <protection locked="0"/>
    </xf>
    <xf numFmtId="0" fontId="29" fillId="3" borderId="8" xfId="0" applyFont="1" applyFill="1" applyBorder="1" applyAlignment="1" applyProtection="1">
      <alignment horizontal="left" vertical="top" wrapText="1"/>
      <protection locked="0"/>
    </xf>
    <xf numFmtId="0" fontId="70" fillId="3" borderId="4" xfId="0" applyFont="1" applyFill="1" applyBorder="1" applyAlignment="1" applyProtection="1">
      <alignment horizontal="left" vertical="top" wrapText="1"/>
      <protection locked="0"/>
    </xf>
    <xf numFmtId="0" fontId="70" fillId="3" borderId="0" xfId="0" applyFont="1" applyFill="1" applyAlignment="1" applyProtection="1">
      <alignment horizontal="left" vertical="top" wrapText="1"/>
      <protection locked="0"/>
    </xf>
    <xf numFmtId="0" fontId="70" fillId="3" borderId="5" xfId="0" applyFont="1" applyFill="1" applyBorder="1" applyAlignment="1" applyProtection="1">
      <alignment horizontal="left" vertical="top" wrapText="1"/>
      <protection locked="0"/>
    </xf>
    <xf numFmtId="0" fontId="0" fillId="3" borderId="0" xfId="0" applyFill="1" applyAlignment="1" applyProtection="1">
      <alignment vertical="top"/>
      <protection locked="0"/>
    </xf>
    <xf numFmtId="0" fontId="0" fillId="3" borderId="5" xfId="0" applyFill="1" applyBorder="1" applyAlignment="1" applyProtection="1">
      <alignment vertical="top"/>
      <protection locked="0"/>
    </xf>
    <xf numFmtId="0" fontId="0" fillId="3" borderId="4" xfId="0" applyFill="1" applyBorder="1" applyAlignment="1" applyProtection="1">
      <alignment vertical="top"/>
      <protection locked="0"/>
    </xf>
    <xf numFmtId="0" fontId="0" fillId="3" borderId="4" xfId="0" applyFill="1" applyBorder="1" applyAlignment="1" applyProtection="1">
      <alignment horizontal="left" vertical="top" wrapText="1"/>
      <protection locked="0"/>
    </xf>
    <xf numFmtId="0" fontId="0" fillId="3" borderId="0" xfId="0" applyFill="1" applyAlignment="1" applyProtection="1">
      <alignment horizontal="left" vertical="top" wrapText="1"/>
      <protection locked="0"/>
    </xf>
    <xf numFmtId="0" fontId="0" fillId="3" borderId="5" xfId="0" applyFill="1" applyBorder="1" applyAlignment="1" applyProtection="1">
      <alignment horizontal="left" vertical="top" wrapText="1"/>
      <protection locked="0"/>
    </xf>
    <xf numFmtId="0" fontId="0" fillId="3" borderId="6" xfId="0" applyFill="1" applyBorder="1" applyAlignment="1" applyProtection="1">
      <alignment horizontal="left" vertical="top" wrapText="1"/>
      <protection locked="0"/>
    </xf>
    <xf numFmtId="0" fontId="0" fillId="3" borderId="7" xfId="0" applyFill="1" applyBorder="1" applyAlignment="1" applyProtection="1">
      <alignment horizontal="left" vertical="top" wrapText="1"/>
      <protection locked="0"/>
    </xf>
    <xf numFmtId="0" fontId="0" fillId="3" borderId="8" xfId="0" applyFill="1" applyBorder="1" applyAlignment="1" applyProtection="1">
      <alignment horizontal="left" vertical="top" wrapText="1"/>
      <protection locked="0"/>
    </xf>
  </cellXfs>
  <cellStyles count="13">
    <cellStyle name="Bad" xfId="9" builtinId="27"/>
    <cellStyle name="Currency" xfId="11" builtinId="4"/>
    <cellStyle name="Followed Hyperlink" xfId="2" builtinId="9" hidden="1"/>
    <cellStyle name="Followed Hyperlink" xfId="4" builtinId="9" hidden="1"/>
    <cellStyle name="Followed Hyperlink" xfId="6" builtinId="9" hidden="1"/>
    <cellStyle name="Good" xfId="8" builtinId="26"/>
    <cellStyle name="Hyperlink" xfId="1" builtinId="8" hidden="1"/>
    <cellStyle name="Hyperlink" xfId="3" builtinId="8" hidden="1"/>
    <cellStyle name="Hyperlink" xfId="5" builtinId="8" hidden="1"/>
    <cellStyle name="Hyperlink" xfId="7" builtinId="8"/>
    <cellStyle name="Neutral" xfId="10" builtinId="28"/>
    <cellStyle name="Normal" xfId="0" builtinId="0"/>
    <cellStyle name="Normal 2" xfId="12"/>
  </cellStyles>
  <dxfs count="1144">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ont>
        <b val="0"/>
        <i val="0"/>
        <strike val="0"/>
      </font>
      <fill>
        <patternFill patternType="none">
          <bgColor auto="1"/>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ont>
        <b val="0"/>
        <i val="0"/>
        <strike val="0"/>
      </font>
      <fill>
        <patternFill patternType="none">
          <bgColor auto="1"/>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s>
  <tableStyles count="0" defaultTableStyle="TableStyleMedium9" defaultPivotStyle="PivotStyleMedium4"/>
  <colors>
    <mruColors>
      <color rgb="FFC6EFC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1" Type="http://schemas.openxmlformats.org/officeDocument/2006/relationships/worksheet" Target="worksheets/sheet11.xml"/><Relationship Id="rId12" Type="http://schemas.openxmlformats.org/officeDocument/2006/relationships/worksheet" Target="worksheets/sheet12.xml"/><Relationship Id="rId13" Type="http://schemas.openxmlformats.org/officeDocument/2006/relationships/theme" Target="theme/theme1.xml"/><Relationship Id="rId14" Type="http://schemas.openxmlformats.org/officeDocument/2006/relationships/styles" Target="styles.xml"/><Relationship Id="rId15" Type="http://schemas.openxmlformats.org/officeDocument/2006/relationships/sharedStrings" Target="sharedStrings.xml"/><Relationship Id="rId16" Type="http://schemas.openxmlformats.org/officeDocument/2006/relationships/calcChain" Target="calcChain.xml"/><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1" Type="http://schemas.openxmlformats.org/officeDocument/2006/relationships/image" Target="../media/image12.png"/><Relationship Id="rId12" Type="http://schemas.openxmlformats.org/officeDocument/2006/relationships/image" Target="../media/image13.png"/><Relationship Id="rId1" Type="http://schemas.openxmlformats.org/officeDocument/2006/relationships/image" Target="../media/image2.png"/><Relationship Id="rId2" Type="http://schemas.openxmlformats.org/officeDocument/2006/relationships/image" Target="../media/image3.png"/><Relationship Id="rId3" Type="http://schemas.openxmlformats.org/officeDocument/2006/relationships/image" Target="../media/image4.png"/><Relationship Id="rId4" Type="http://schemas.openxmlformats.org/officeDocument/2006/relationships/image" Target="../media/image5.png"/><Relationship Id="rId5" Type="http://schemas.openxmlformats.org/officeDocument/2006/relationships/image" Target="../media/image6.png"/><Relationship Id="rId6" Type="http://schemas.openxmlformats.org/officeDocument/2006/relationships/image" Target="../media/image7.png"/><Relationship Id="rId7" Type="http://schemas.openxmlformats.org/officeDocument/2006/relationships/image" Target="../media/image8.png"/><Relationship Id="rId8" Type="http://schemas.openxmlformats.org/officeDocument/2006/relationships/image" Target="../media/image9.png"/><Relationship Id="rId9" Type="http://schemas.openxmlformats.org/officeDocument/2006/relationships/image" Target="../media/image10.png"/><Relationship Id="rId10" Type="http://schemas.openxmlformats.org/officeDocument/2006/relationships/image" Target="../media/image11.png"/></Relationships>
</file>

<file path=xl/drawings/drawing1.xml><?xml version="1.0" encoding="utf-8"?>
<xdr:wsDr xmlns:xdr="http://schemas.openxmlformats.org/drawingml/2006/spreadsheetDrawing" xmlns:a="http://schemas.openxmlformats.org/drawingml/2006/main">
  <xdr:twoCellAnchor editAs="oneCell">
    <xdr:from>
      <xdr:col>0</xdr:col>
      <xdr:colOff>107157</xdr:colOff>
      <xdr:row>26</xdr:row>
      <xdr:rowOff>31209</xdr:rowOff>
    </xdr:from>
    <xdr:to>
      <xdr:col>17</xdr:col>
      <xdr:colOff>559594</xdr:colOff>
      <xdr:row>43</xdr:row>
      <xdr:rowOff>194908</xdr:rowOff>
    </xdr:to>
    <xdr:pic>
      <xdr:nvPicPr>
        <xdr:cNvPr id="2" name="Picture 1">
          <a:extLst>
            <a:ext uri="{FF2B5EF4-FFF2-40B4-BE49-F238E27FC236}">
              <a16:creationId xmlns:a16="http://schemas.microsoft.com/office/drawing/2014/main" xmlns="" id="{CC698A0C-511B-40DD-BD09-425604B0E51A}"/>
            </a:ext>
          </a:extLst>
        </xdr:cNvPr>
        <xdr:cNvPicPr>
          <a:picLocks noChangeAspect="1"/>
        </xdr:cNvPicPr>
      </xdr:nvPicPr>
      <xdr:blipFill>
        <a:blip xmlns:r="http://schemas.openxmlformats.org/officeDocument/2006/relationships" r:embed="rId1"/>
        <a:stretch>
          <a:fillRect/>
        </a:stretch>
      </xdr:blipFill>
      <xdr:spPr>
        <a:xfrm>
          <a:off x="107157" y="5365209"/>
          <a:ext cx="15180468" cy="360460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66</xdr:col>
      <xdr:colOff>0</xdr:colOff>
      <xdr:row>2</xdr:row>
      <xdr:rowOff>0</xdr:rowOff>
    </xdr:from>
    <xdr:to>
      <xdr:col>75</xdr:col>
      <xdr:colOff>37324</xdr:colOff>
      <xdr:row>46</xdr:row>
      <xdr:rowOff>65567</xdr:rowOff>
    </xdr:to>
    <xdr:pic>
      <xdr:nvPicPr>
        <xdr:cNvPr id="15" name="Picture 14">
          <a:extLst>
            <a:ext uri="{FF2B5EF4-FFF2-40B4-BE49-F238E27FC236}">
              <a16:creationId xmlns:a16="http://schemas.microsoft.com/office/drawing/2014/main" xmlns="" id="{00000000-0008-0000-0C00-00000F000000}"/>
            </a:ext>
          </a:extLst>
        </xdr:cNvPr>
        <xdr:cNvPicPr>
          <a:picLocks noChangeAspect="1"/>
        </xdr:cNvPicPr>
      </xdr:nvPicPr>
      <xdr:blipFill>
        <a:blip xmlns:r="http://schemas.openxmlformats.org/officeDocument/2006/relationships" r:embed="rId1"/>
        <a:stretch>
          <a:fillRect/>
        </a:stretch>
      </xdr:blipFill>
      <xdr:spPr>
        <a:xfrm>
          <a:off x="45262800" y="400050"/>
          <a:ext cx="6209524" cy="8866667"/>
        </a:xfrm>
        <a:prstGeom prst="rect">
          <a:avLst/>
        </a:prstGeom>
      </xdr:spPr>
    </xdr:pic>
    <xdr:clientData/>
  </xdr:twoCellAnchor>
  <xdr:twoCellAnchor editAs="oneCell">
    <xdr:from>
      <xdr:col>30</xdr:col>
      <xdr:colOff>625928</xdr:colOff>
      <xdr:row>2</xdr:row>
      <xdr:rowOff>108858</xdr:rowOff>
    </xdr:from>
    <xdr:to>
      <xdr:col>41</xdr:col>
      <xdr:colOff>612801</xdr:colOff>
      <xdr:row>44</xdr:row>
      <xdr:rowOff>95251</xdr:rowOff>
    </xdr:to>
    <xdr:pic>
      <xdr:nvPicPr>
        <xdr:cNvPr id="6" name="Picture 5">
          <a:extLst>
            <a:ext uri="{FF2B5EF4-FFF2-40B4-BE49-F238E27FC236}">
              <a16:creationId xmlns:a16="http://schemas.microsoft.com/office/drawing/2014/main" xmlns="" id="{AD3F11EF-8A04-43E2-8226-EBFF5C4EDE35}"/>
            </a:ext>
          </a:extLst>
        </xdr:cNvPr>
        <xdr:cNvPicPr>
          <a:picLocks noChangeAspect="1"/>
        </xdr:cNvPicPr>
      </xdr:nvPicPr>
      <xdr:blipFill>
        <a:blip xmlns:r="http://schemas.openxmlformats.org/officeDocument/2006/relationships" r:embed="rId2"/>
        <a:stretch>
          <a:fillRect/>
        </a:stretch>
      </xdr:blipFill>
      <xdr:spPr>
        <a:xfrm>
          <a:off x="21036642" y="517072"/>
          <a:ext cx="7470802" cy="8558893"/>
        </a:xfrm>
        <a:prstGeom prst="rect">
          <a:avLst/>
        </a:prstGeom>
      </xdr:spPr>
    </xdr:pic>
    <xdr:clientData/>
  </xdr:twoCellAnchor>
  <xdr:twoCellAnchor editAs="oneCell">
    <xdr:from>
      <xdr:col>30</xdr:col>
      <xdr:colOff>517071</xdr:colOff>
      <xdr:row>44</xdr:row>
      <xdr:rowOff>13608</xdr:rowOff>
    </xdr:from>
    <xdr:to>
      <xdr:col>41</xdr:col>
      <xdr:colOff>598713</xdr:colOff>
      <xdr:row>96</xdr:row>
      <xdr:rowOff>173130</xdr:rowOff>
    </xdr:to>
    <xdr:pic>
      <xdr:nvPicPr>
        <xdr:cNvPr id="7" name="Picture 6">
          <a:extLst>
            <a:ext uri="{FF2B5EF4-FFF2-40B4-BE49-F238E27FC236}">
              <a16:creationId xmlns:a16="http://schemas.microsoft.com/office/drawing/2014/main" xmlns="" id="{FFE985AE-2E5F-4274-8D4D-A4C1D08C2278}"/>
            </a:ext>
          </a:extLst>
        </xdr:cNvPr>
        <xdr:cNvPicPr>
          <a:picLocks noChangeAspect="1"/>
        </xdr:cNvPicPr>
      </xdr:nvPicPr>
      <xdr:blipFill>
        <a:blip xmlns:r="http://schemas.openxmlformats.org/officeDocument/2006/relationships" r:embed="rId3"/>
        <a:stretch>
          <a:fillRect/>
        </a:stretch>
      </xdr:blipFill>
      <xdr:spPr>
        <a:xfrm>
          <a:off x="20927785" y="8994322"/>
          <a:ext cx="7565571" cy="10773094"/>
        </a:xfrm>
        <a:prstGeom prst="rect">
          <a:avLst/>
        </a:prstGeom>
      </xdr:spPr>
    </xdr:pic>
    <xdr:clientData/>
  </xdr:twoCellAnchor>
  <xdr:twoCellAnchor editAs="oneCell">
    <xdr:from>
      <xdr:col>30</xdr:col>
      <xdr:colOff>557893</xdr:colOff>
      <xdr:row>97</xdr:row>
      <xdr:rowOff>176891</xdr:rowOff>
    </xdr:from>
    <xdr:to>
      <xdr:col>41</xdr:col>
      <xdr:colOff>653143</xdr:colOff>
      <xdr:row>151</xdr:row>
      <xdr:rowOff>101449</xdr:rowOff>
    </xdr:to>
    <xdr:pic>
      <xdr:nvPicPr>
        <xdr:cNvPr id="10" name="Picture 9">
          <a:extLst>
            <a:ext uri="{FF2B5EF4-FFF2-40B4-BE49-F238E27FC236}">
              <a16:creationId xmlns:a16="http://schemas.microsoft.com/office/drawing/2014/main" xmlns="" id="{C52AF204-A9E5-4E7B-B89F-7A4348C61A04}"/>
            </a:ext>
          </a:extLst>
        </xdr:cNvPr>
        <xdr:cNvPicPr>
          <a:picLocks noChangeAspect="1"/>
        </xdr:cNvPicPr>
      </xdr:nvPicPr>
      <xdr:blipFill>
        <a:blip xmlns:r="http://schemas.openxmlformats.org/officeDocument/2006/relationships" r:embed="rId4"/>
        <a:stretch>
          <a:fillRect/>
        </a:stretch>
      </xdr:blipFill>
      <xdr:spPr>
        <a:xfrm>
          <a:off x="20968607" y="19975284"/>
          <a:ext cx="7579179" cy="10946344"/>
        </a:xfrm>
        <a:prstGeom prst="rect">
          <a:avLst/>
        </a:prstGeom>
      </xdr:spPr>
    </xdr:pic>
    <xdr:clientData/>
  </xdr:twoCellAnchor>
  <xdr:twoCellAnchor editAs="oneCell">
    <xdr:from>
      <xdr:col>10</xdr:col>
      <xdr:colOff>204106</xdr:colOff>
      <xdr:row>1</xdr:row>
      <xdr:rowOff>1</xdr:rowOff>
    </xdr:from>
    <xdr:to>
      <xdr:col>20</xdr:col>
      <xdr:colOff>29105</xdr:colOff>
      <xdr:row>46</xdr:row>
      <xdr:rowOff>5655</xdr:rowOff>
    </xdr:to>
    <xdr:pic>
      <xdr:nvPicPr>
        <xdr:cNvPr id="16" name="Picture 15">
          <a:extLst>
            <a:ext uri="{FF2B5EF4-FFF2-40B4-BE49-F238E27FC236}">
              <a16:creationId xmlns:a16="http://schemas.microsoft.com/office/drawing/2014/main" xmlns="" id="{FA32C7B2-D41C-4441-9438-67DF52CF3943}"/>
            </a:ext>
          </a:extLst>
        </xdr:cNvPr>
        <xdr:cNvPicPr>
          <a:picLocks noChangeAspect="1"/>
        </xdr:cNvPicPr>
      </xdr:nvPicPr>
      <xdr:blipFill>
        <a:blip xmlns:r="http://schemas.openxmlformats.org/officeDocument/2006/relationships" r:embed="rId5"/>
        <a:stretch>
          <a:fillRect/>
        </a:stretch>
      </xdr:blipFill>
      <xdr:spPr>
        <a:xfrm>
          <a:off x="7007677" y="204108"/>
          <a:ext cx="6628571" cy="9190476"/>
        </a:xfrm>
        <a:prstGeom prst="rect">
          <a:avLst/>
        </a:prstGeom>
      </xdr:spPr>
    </xdr:pic>
    <xdr:clientData/>
  </xdr:twoCellAnchor>
  <xdr:twoCellAnchor editAs="oneCell">
    <xdr:from>
      <xdr:col>0</xdr:col>
      <xdr:colOff>285750</xdr:colOff>
      <xdr:row>0</xdr:row>
      <xdr:rowOff>190501</xdr:rowOff>
    </xdr:from>
    <xdr:to>
      <xdr:col>10</xdr:col>
      <xdr:colOff>167893</xdr:colOff>
      <xdr:row>46</xdr:row>
      <xdr:rowOff>1572</xdr:rowOff>
    </xdr:to>
    <xdr:pic>
      <xdr:nvPicPr>
        <xdr:cNvPr id="17" name="Picture 16">
          <a:extLst>
            <a:ext uri="{FF2B5EF4-FFF2-40B4-BE49-F238E27FC236}">
              <a16:creationId xmlns:a16="http://schemas.microsoft.com/office/drawing/2014/main" xmlns="" id="{51551E1B-6AD8-47C2-9BD7-822731D6545C}"/>
            </a:ext>
          </a:extLst>
        </xdr:cNvPr>
        <xdr:cNvPicPr>
          <a:picLocks noChangeAspect="1"/>
        </xdr:cNvPicPr>
      </xdr:nvPicPr>
      <xdr:blipFill>
        <a:blip xmlns:r="http://schemas.openxmlformats.org/officeDocument/2006/relationships" r:embed="rId6"/>
        <a:stretch>
          <a:fillRect/>
        </a:stretch>
      </xdr:blipFill>
      <xdr:spPr>
        <a:xfrm>
          <a:off x="285750" y="190501"/>
          <a:ext cx="6685714" cy="9200000"/>
        </a:xfrm>
        <a:prstGeom prst="rect">
          <a:avLst/>
        </a:prstGeom>
      </xdr:spPr>
    </xdr:pic>
    <xdr:clientData/>
  </xdr:twoCellAnchor>
  <xdr:twoCellAnchor editAs="oneCell">
    <xdr:from>
      <xdr:col>20</xdr:col>
      <xdr:colOff>244929</xdr:colOff>
      <xdr:row>0</xdr:row>
      <xdr:rowOff>204106</xdr:rowOff>
    </xdr:from>
    <xdr:to>
      <xdr:col>30</xdr:col>
      <xdr:colOff>193739</xdr:colOff>
      <xdr:row>43</xdr:row>
      <xdr:rowOff>94166</xdr:rowOff>
    </xdr:to>
    <xdr:pic>
      <xdr:nvPicPr>
        <xdr:cNvPr id="18" name="Picture 17">
          <a:extLst>
            <a:ext uri="{FF2B5EF4-FFF2-40B4-BE49-F238E27FC236}">
              <a16:creationId xmlns:a16="http://schemas.microsoft.com/office/drawing/2014/main" xmlns="" id="{6875D9F8-A3AB-4AB5-9BF5-D53D0BA1970B}"/>
            </a:ext>
          </a:extLst>
        </xdr:cNvPr>
        <xdr:cNvPicPr>
          <a:picLocks noChangeAspect="1"/>
        </xdr:cNvPicPr>
      </xdr:nvPicPr>
      <xdr:blipFill>
        <a:blip xmlns:r="http://schemas.openxmlformats.org/officeDocument/2006/relationships" r:embed="rId7"/>
        <a:stretch>
          <a:fillRect/>
        </a:stretch>
      </xdr:blipFill>
      <xdr:spPr>
        <a:xfrm>
          <a:off x="13852072" y="204106"/>
          <a:ext cx="6752381" cy="8666667"/>
        </a:xfrm>
        <a:prstGeom prst="rect">
          <a:avLst/>
        </a:prstGeom>
      </xdr:spPr>
    </xdr:pic>
    <xdr:clientData/>
  </xdr:twoCellAnchor>
  <xdr:twoCellAnchor editAs="oneCell">
    <xdr:from>
      <xdr:col>20</xdr:col>
      <xdr:colOff>353786</xdr:colOff>
      <xdr:row>44</xdr:row>
      <xdr:rowOff>40822</xdr:rowOff>
    </xdr:from>
    <xdr:to>
      <xdr:col>30</xdr:col>
      <xdr:colOff>302596</xdr:colOff>
      <xdr:row>87</xdr:row>
      <xdr:rowOff>92786</xdr:rowOff>
    </xdr:to>
    <xdr:pic>
      <xdr:nvPicPr>
        <xdr:cNvPr id="19" name="Picture 18">
          <a:extLst>
            <a:ext uri="{FF2B5EF4-FFF2-40B4-BE49-F238E27FC236}">
              <a16:creationId xmlns:a16="http://schemas.microsoft.com/office/drawing/2014/main" xmlns="" id="{78F2CD3C-1588-4A78-90DD-079CBB9AC3B4}"/>
            </a:ext>
          </a:extLst>
        </xdr:cNvPr>
        <xdr:cNvPicPr>
          <a:picLocks noChangeAspect="1"/>
        </xdr:cNvPicPr>
      </xdr:nvPicPr>
      <xdr:blipFill>
        <a:blip xmlns:r="http://schemas.openxmlformats.org/officeDocument/2006/relationships" r:embed="rId8"/>
        <a:stretch>
          <a:fillRect/>
        </a:stretch>
      </xdr:blipFill>
      <xdr:spPr>
        <a:xfrm>
          <a:off x="13960929" y="9021536"/>
          <a:ext cx="6752381" cy="8828571"/>
        </a:xfrm>
        <a:prstGeom prst="rect">
          <a:avLst/>
        </a:prstGeom>
      </xdr:spPr>
    </xdr:pic>
    <xdr:clientData/>
  </xdr:twoCellAnchor>
  <xdr:twoCellAnchor editAs="oneCell">
    <xdr:from>
      <xdr:col>20</xdr:col>
      <xdr:colOff>326571</xdr:colOff>
      <xdr:row>88</xdr:row>
      <xdr:rowOff>95250</xdr:rowOff>
    </xdr:from>
    <xdr:to>
      <xdr:col>30</xdr:col>
      <xdr:colOff>237286</xdr:colOff>
      <xdr:row>131</xdr:row>
      <xdr:rowOff>99595</xdr:rowOff>
    </xdr:to>
    <xdr:pic>
      <xdr:nvPicPr>
        <xdr:cNvPr id="20" name="Picture 19">
          <a:extLst>
            <a:ext uri="{FF2B5EF4-FFF2-40B4-BE49-F238E27FC236}">
              <a16:creationId xmlns:a16="http://schemas.microsoft.com/office/drawing/2014/main" xmlns="" id="{97A53459-07F4-4A6B-BD40-7FD890646D50}"/>
            </a:ext>
          </a:extLst>
        </xdr:cNvPr>
        <xdr:cNvPicPr>
          <a:picLocks noChangeAspect="1"/>
        </xdr:cNvPicPr>
      </xdr:nvPicPr>
      <xdr:blipFill>
        <a:blip xmlns:r="http://schemas.openxmlformats.org/officeDocument/2006/relationships" r:embed="rId9"/>
        <a:stretch>
          <a:fillRect/>
        </a:stretch>
      </xdr:blipFill>
      <xdr:spPr>
        <a:xfrm>
          <a:off x="13933714" y="18056679"/>
          <a:ext cx="6714286" cy="8780952"/>
        </a:xfrm>
        <a:prstGeom prst="rect">
          <a:avLst/>
        </a:prstGeom>
      </xdr:spPr>
    </xdr:pic>
    <xdr:clientData/>
  </xdr:twoCellAnchor>
  <xdr:twoCellAnchor editAs="oneCell">
    <xdr:from>
      <xdr:col>42</xdr:col>
      <xdr:colOff>680356</xdr:colOff>
      <xdr:row>1</xdr:row>
      <xdr:rowOff>0</xdr:rowOff>
    </xdr:from>
    <xdr:to>
      <xdr:col>53</xdr:col>
      <xdr:colOff>108856</xdr:colOff>
      <xdr:row>44</xdr:row>
      <xdr:rowOff>138855</xdr:rowOff>
    </xdr:to>
    <xdr:pic>
      <xdr:nvPicPr>
        <xdr:cNvPr id="21" name="Picture 20">
          <a:extLst>
            <a:ext uri="{FF2B5EF4-FFF2-40B4-BE49-F238E27FC236}">
              <a16:creationId xmlns:a16="http://schemas.microsoft.com/office/drawing/2014/main" xmlns="" id="{B152D1D5-4D01-4872-B8A2-E50096B5942D}"/>
            </a:ext>
          </a:extLst>
        </xdr:cNvPr>
        <xdr:cNvPicPr>
          <a:picLocks noChangeAspect="1"/>
        </xdr:cNvPicPr>
      </xdr:nvPicPr>
      <xdr:blipFill>
        <a:blip xmlns:r="http://schemas.openxmlformats.org/officeDocument/2006/relationships" r:embed="rId10"/>
        <a:stretch>
          <a:fillRect/>
        </a:stretch>
      </xdr:blipFill>
      <xdr:spPr>
        <a:xfrm>
          <a:off x="29255356" y="204107"/>
          <a:ext cx="6912429" cy="8915462"/>
        </a:xfrm>
        <a:prstGeom prst="rect">
          <a:avLst/>
        </a:prstGeom>
      </xdr:spPr>
    </xdr:pic>
    <xdr:clientData/>
  </xdr:twoCellAnchor>
  <xdr:twoCellAnchor editAs="oneCell">
    <xdr:from>
      <xdr:col>42</xdr:col>
      <xdr:colOff>680356</xdr:colOff>
      <xdr:row>46</xdr:row>
      <xdr:rowOff>0</xdr:rowOff>
    </xdr:from>
    <xdr:to>
      <xdr:col>53</xdr:col>
      <xdr:colOff>136070</xdr:colOff>
      <xdr:row>90</xdr:row>
      <xdr:rowOff>22066</xdr:rowOff>
    </xdr:to>
    <xdr:pic>
      <xdr:nvPicPr>
        <xdr:cNvPr id="22" name="Picture 21">
          <a:extLst>
            <a:ext uri="{FF2B5EF4-FFF2-40B4-BE49-F238E27FC236}">
              <a16:creationId xmlns:a16="http://schemas.microsoft.com/office/drawing/2014/main" xmlns="" id="{51F11D94-0E90-4D0C-B463-CF0AB07BBF0B}"/>
            </a:ext>
          </a:extLst>
        </xdr:cNvPr>
        <xdr:cNvPicPr>
          <a:picLocks noChangeAspect="1"/>
        </xdr:cNvPicPr>
      </xdr:nvPicPr>
      <xdr:blipFill>
        <a:blip xmlns:r="http://schemas.openxmlformats.org/officeDocument/2006/relationships" r:embed="rId11"/>
        <a:stretch>
          <a:fillRect/>
        </a:stretch>
      </xdr:blipFill>
      <xdr:spPr>
        <a:xfrm>
          <a:off x="29255356" y="9388929"/>
          <a:ext cx="6939643" cy="9002780"/>
        </a:xfrm>
        <a:prstGeom prst="rect">
          <a:avLst/>
        </a:prstGeom>
      </xdr:spPr>
    </xdr:pic>
    <xdr:clientData/>
  </xdr:twoCellAnchor>
  <xdr:twoCellAnchor editAs="oneCell">
    <xdr:from>
      <xdr:col>43</xdr:col>
      <xdr:colOff>0</xdr:colOff>
      <xdr:row>91</xdr:row>
      <xdr:rowOff>0</xdr:rowOff>
    </xdr:from>
    <xdr:to>
      <xdr:col>53</xdr:col>
      <xdr:colOff>176892</xdr:colOff>
      <xdr:row>135</xdr:row>
      <xdr:rowOff>45235</xdr:rowOff>
    </xdr:to>
    <xdr:pic>
      <xdr:nvPicPr>
        <xdr:cNvPr id="23" name="Picture 22">
          <a:extLst>
            <a:ext uri="{FF2B5EF4-FFF2-40B4-BE49-F238E27FC236}">
              <a16:creationId xmlns:a16="http://schemas.microsoft.com/office/drawing/2014/main" xmlns="" id="{50C7799E-FBCB-4473-BC01-FE9ED4155C3F}"/>
            </a:ext>
          </a:extLst>
        </xdr:cNvPr>
        <xdr:cNvPicPr>
          <a:picLocks noChangeAspect="1"/>
        </xdr:cNvPicPr>
      </xdr:nvPicPr>
      <xdr:blipFill>
        <a:blip xmlns:r="http://schemas.openxmlformats.org/officeDocument/2006/relationships" r:embed="rId12"/>
        <a:stretch>
          <a:fillRect/>
        </a:stretch>
      </xdr:blipFill>
      <xdr:spPr>
        <a:xfrm>
          <a:off x="29255357" y="18573750"/>
          <a:ext cx="6980464" cy="9025949"/>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theme="5"/>
  </sheetPr>
  <dimension ref="B8:Q39"/>
  <sheetViews>
    <sheetView tabSelected="1" topLeftCell="A2" zoomScale="80" zoomScaleNormal="80" zoomScalePageLayoutView="80" workbookViewId="0">
      <selection activeCell="T21" sqref="T21"/>
    </sheetView>
  </sheetViews>
  <sheetFormatPr baseColWidth="10" defaultColWidth="8.83203125" defaultRowHeight="15" x14ac:dyDescent="0"/>
  <cols>
    <col min="1" max="1" width="5.33203125" customWidth="1"/>
    <col min="2" max="2" width="14.5" customWidth="1"/>
    <col min="7" max="7" width="12.6640625" customWidth="1"/>
    <col min="8" max="8" width="12.83203125" customWidth="1"/>
    <col min="9" max="9" width="8.1640625" customWidth="1"/>
    <col min="10" max="10" width="12.1640625" customWidth="1"/>
    <col min="11" max="11" width="17.5" customWidth="1"/>
    <col min="13" max="13" width="10.6640625" bestFit="1" customWidth="1"/>
    <col min="14" max="14" width="11.33203125" customWidth="1"/>
    <col min="15" max="15" width="13" customWidth="1"/>
    <col min="16" max="17" width="14.83203125" customWidth="1"/>
    <col min="18" max="18" width="13.1640625" customWidth="1"/>
    <col min="19" max="19" width="14" customWidth="1"/>
  </cols>
  <sheetData>
    <row r="8" spans="2:17" ht="16.25" thickBot="1"/>
    <row r="9" spans="2:17">
      <c r="B9" s="249"/>
      <c r="C9" s="250"/>
      <c r="D9" s="250"/>
      <c r="E9" s="250"/>
      <c r="F9" s="250"/>
      <c r="G9" s="250"/>
      <c r="H9" s="458" t="s">
        <v>369</v>
      </c>
      <c r="I9" s="458"/>
      <c r="J9" s="458" t="s">
        <v>227</v>
      </c>
      <c r="K9" s="459"/>
    </row>
    <row r="10" spans="2:17" ht="16.25" thickBot="1">
      <c r="B10" s="251"/>
      <c r="C10" s="72"/>
      <c r="D10" s="72"/>
      <c r="E10" s="72"/>
      <c r="F10" s="72"/>
      <c r="G10" s="72"/>
      <c r="H10" s="72" t="s">
        <v>178</v>
      </c>
      <c r="I10" s="72"/>
      <c r="J10" s="72" t="s">
        <v>178</v>
      </c>
      <c r="K10" s="102" t="s">
        <v>376</v>
      </c>
      <c r="N10" t="s">
        <v>282</v>
      </c>
    </row>
    <row r="11" spans="2:17" ht="16.25" thickBot="1">
      <c r="B11" s="252" t="s">
        <v>242</v>
      </c>
      <c r="C11" s="247" t="s">
        <v>390</v>
      </c>
      <c r="D11" s="247"/>
      <c r="E11" s="247"/>
      <c r="F11" s="247"/>
      <c r="G11" s="247"/>
      <c r="H11" s="247">
        <f>'Set Up Area SUMMARY'!K80</f>
        <v>44</v>
      </c>
      <c r="I11" s="247"/>
      <c r="J11" s="248">
        <f>'Set Up Area SUMMARY'!M80</f>
        <v>40600</v>
      </c>
      <c r="K11" s="253">
        <f>'Set Up Area SUMMARY'!N80</f>
        <v>0</v>
      </c>
      <c r="N11" s="257"/>
      <c r="O11" s="258"/>
      <c r="P11" s="259" t="s">
        <v>368</v>
      </c>
      <c r="Q11" s="259" t="s">
        <v>370</v>
      </c>
    </row>
    <row r="12" spans="2:17" ht="16.25" thickBot="1">
      <c r="B12" s="101"/>
      <c r="C12" s="72"/>
      <c r="D12" s="72"/>
      <c r="E12" s="72"/>
      <c r="F12" s="72"/>
      <c r="G12" s="72"/>
      <c r="H12" s="72"/>
      <c r="I12" s="72"/>
      <c r="J12" s="72"/>
      <c r="K12" s="102"/>
      <c r="N12" s="454" t="s">
        <v>241</v>
      </c>
      <c r="O12" s="455"/>
      <c r="P12" s="456">
        <f>P13+P14+P15</f>
        <v>51731</v>
      </c>
      <c r="Q12" s="457">
        <f>Q13+Q14+Q15</f>
        <v>857713.76875000005</v>
      </c>
    </row>
    <row r="13" spans="2:17">
      <c r="B13" s="101"/>
      <c r="C13" s="72"/>
      <c r="D13" s="72"/>
      <c r="E13" s="72"/>
      <c r="F13" s="72"/>
      <c r="G13" s="72"/>
      <c r="H13" s="72" t="s">
        <v>178</v>
      </c>
      <c r="I13" s="72"/>
      <c r="J13" s="72" t="s">
        <v>178</v>
      </c>
      <c r="K13" s="102" t="s">
        <v>376</v>
      </c>
      <c r="M13" t="s">
        <v>229</v>
      </c>
      <c r="N13" s="450" t="s">
        <v>242</v>
      </c>
      <c r="O13" s="451"/>
      <c r="P13" s="452">
        <f>'Set Up Area SUMMARY'!K80</f>
        <v>44</v>
      </c>
      <c r="Q13" s="453">
        <f>'Set Up Area SUMMARY'!M80</f>
        <v>40600</v>
      </c>
    </row>
    <row r="14" spans="2:17">
      <c r="B14" s="254" t="s">
        <v>243</v>
      </c>
      <c r="C14" s="247" t="s">
        <v>50</v>
      </c>
      <c r="D14" s="247"/>
      <c r="E14" s="247"/>
      <c r="F14" s="247"/>
      <c r="G14" s="247"/>
      <c r="H14" s="247">
        <f>'Module Production SUMMARY'!J82</f>
        <v>16859</v>
      </c>
      <c r="I14" s="247"/>
      <c r="J14" s="248">
        <f>'Module Production SUMMARY'!M82</f>
        <v>365876</v>
      </c>
      <c r="K14" s="253">
        <f>'Module Production SUMMARY'!N82</f>
        <v>0</v>
      </c>
      <c r="M14" t="s">
        <v>230</v>
      </c>
      <c r="N14" s="101" t="s">
        <v>243</v>
      </c>
      <c r="O14" s="141"/>
      <c r="P14" s="402">
        <f>'Module Production SUMMARY'!J82</f>
        <v>16859</v>
      </c>
      <c r="Q14" s="229">
        <f>'Module Production SUMMARY'!M82</f>
        <v>365876</v>
      </c>
    </row>
    <row r="15" spans="2:17" ht="16.25" thickBot="1">
      <c r="B15" s="101" t="s">
        <v>377</v>
      </c>
      <c r="C15" s="72" t="s">
        <v>175</v>
      </c>
      <c r="D15" s="72"/>
      <c r="E15" s="72"/>
      <c r="F15" s="72"/>
      <c r="G15" s="72"/>
      <c r="H15" s="72">
        <f>'Module Production SUMMARY'!J83</f>
        <v>0</v>
      </c>
      <c r="I15" s="141"/>
      <c r="J15" s="141">
        <f>'Module Production SUMMARY'!M83</f>
        <v>0</v>
      </c>
      <c r="K15" s="229">
        <f>'Module Production SUMMARY'!N83</f>
        <v>0</v>
      </c>
      <c r="M15" t="s">
        <v>231</v>
      </c>
      <c r="N15" s="103" t="s">
        <v>244</v>
      </c>
      <c r="O15" s="230"/>
      <c r="P15" s="406">
        <f>'Sector Assembly SUMMARY'!H80</f>
        <v>34828</v>
      </c>
      <c r="Q15" s="449">
        <f>'Sector Assembly SUMMARY'!K80</f>
        <v>451237.76875000005</v>
      </c>
    </row>
    <row r="16" spans="2:17">
      <c r="B16" s="101" t="s">
        <v>378</v>
      </c>
      <c r="C16" s="72" t="s">
        <v>280</v>
      </c>
      <c r="D16" s="72"/>
      <c r="E16" s="72"/>
      <c r="F16" s="72"/>
      <c r="G16" s="72"/>
      <c r="H16" s="72">
        <f>'Module Production SUMMARY'!J84</f>
        <v>4769</v>
      </c>
      <c r="I16" s="141"/>
      <c r="J16" s="141">
        <f>'Module Production SUMMARY'!M84</f>
        <v>96002</v>
      </c>
      <c r="K16" s="229">
        <f>'Module Production SUMMARY'!N84</f>
        <v>0</v>
      </c>
      <c r="O16" s="41"/>
      <c r="P16" s="41"/>
      <c r="Q16" s="41"/>
    </row>
    <row r="17" spans="2:17">
      <c r="B17" s="101" t="s">
        <v>379</v>
      </c>
      <c r="C17" s="72" t="s">
        <v>281</v>
      </c>
      <c r="D17" s="72"/>
      <c r="E17" s="72"/>
      <c r="F17" s="72"/>
      <c r="G17" s="72"/>
      <c r="H17" s="72">
        <f>'Module Production SUMMARY'!J85</f>
        <v>12090</v>
      </c>
      <c r="I17" s="141"/>
      <c r="J17" s="141">
        <f>'Module Production SUMMARY'!M85</f>
        <v>269874</v>
      </c>
      <c r="K17" s="229">
        <f>'Module Production SUMMARY'!N85</f>
        <v>0</v>
      </c>
    </row>
    <row r="18" spans="2:17">
      <c r="B18" s="101"/>
      <c r="C18" s="72"/>
      <c r="D18" s="72"/>
      <c r="E18" s="72"/>
      <c r="F18" s="72"/>
      <c r="G18" s="72"/>
      <c r="H18" s="72"/>
      <c r="I18" s="72"/>
      <c r="J18" s="72"/>
      <c r="K18" s="102"/>
    </row>
    <row r="19" spans="2:17">
      <c r="B19" s="101"/>
      <c r="C19" s="72"/>
      <c r="D19" s="72"/>
      <c r="E19" s="72"/>
      <c r="F19" s="72"/>
      <c r="G19" s="72"/>
      <c r="H19" s="72" t="s">
        <v>178</v>
      </c>
      <c r="I19" s="72"/>
      <c r="J19" s="72" t="s">
        <v>178</v>
      </c>
      <c r="K19" s="102" t="s">
        <v>376</v>
      </c>
    </row>
    <row r="20" spans="2:17">
      <c r="B20" s="254" t="s">
        <v>244</v>
      </c>
      <c r="C20" s="247" t="s">
        <v>174</v>
      </c>
      <c r="D20" s="247"/>
      <c r="E20" s="247"/>
      <c r="F20" s="247"/>
      <c r="G20" s="247"/>
      <c r="H20" s="247">
        <f>'Sector Assembly SUMMARY'!H80</f>
        <v>34828</v>
      </c>
      <c r="I20" s="247"/>
      <c r="J20" s="248">
        <f>'Sector Assembly SUMMARY'!K80</f>
        <v>451237.76875000005</v>
      </c>
      <c r="K20" s="253">
        <f>'Sector Assembly SUMMARY'!L80</f>
        <v>0</v>
      </c>
      <c r="O20" s="325"/>
      <c r="P20" s="325"/>
      <c r="Q20" s="325"/>
    </row>
    <row r="21" spans="2:17">
      <c r="B21" s="101" t="s">
        <v>380</v>
      </c>
      <c r="C21" s="72" t="s">
        <v>175</v>
      </c>
      <c r="D21" s="72"/>
      <c r="E21" s="72"/>
      <c r="F21" s="72"/>
      <c r="G21" s="72"/>
      <c r="H21" s="72">
        <f>'Sector Assembly SUMMARY'!H81</f>
        <v>0</v>
      </c>
      <c r="I21" s="141"/>
      <c r="J21" s="141">
        <f>'Sector Assembly SUMMARY'!K81</f>
        <v>0</v>
      </c>
      <c r="K21" s="229">
        <f>'Sector Assembly SUMMARY'!L81</f>
        <v>0</v>
      </c>
      <c r="O21" s="326"/>
      <c r="P21" s="326"/>
      <c r="Q21" s="326"/>
    </row>
    <row r="22" spans="2:17">
      <c r="B22" s="101" t="s">
        <v>381</v>
      </c>
      <c r="C22" s="72" t="s">
        <v>280</v>
      </c>
      <c r="D22" s="72"/>
      <c r="E22" s="72"/>
      <c r="F22" s="72"/>
      <c r="G22" s="72"/>
      <c r="H22" s="72">
        <f>'Sector Assembly SUMMARY'!H82</f>
        <v>11265</v>
      </c>
      <c r="I22" s="141"/>
      <c r="J22" s="141">
        <f>'Sector Assembly SUMMARY'!K82</f>
        <v>128987.25937499999</v>
      </c>
      <c r="K22" s="229">
        <f>'Sector Assembly SUMMARY'!L82</f>
        <v>0</v>
      </c>
      <c r="O22" s="327"/>
      <c r="P22" s="327"/>
      <c r="Q22" s="327"/>
    </row>
    <row r="23" spans="2:17" ht="16.25" thickBot="1">
      <c r="B23" s="103" t="s">
        <v>382</v>
      </c>
      <c r="C23" s="255" t="s">
        <v>281</v>
      </c>
      <c r="D23" s="255"/>
      <c r="E23" s="255"/>
      <c r="F23" s="255"/>
      <c r="G23" s="255"/>
      <c r="H23" s="255">
        <f>'Sector Assembly SUMMARY'!H83</f>
        <v>23563</v>
      </c>
      <c r="I23" s="230"/>
      <c r="J23" s="230">
        <f>'Sector Assembly SUMMARY'!K83</f>
        <v>322250.50937500002</v>
      </c>
      <c r="K23" s="256">
        <f>'Sector Assembly SUMMARY'!L83</f>
        <v>0</v>
      </c>
      <c r="O23" s="327"/>
      <c r="P23" s="327"/>
      <c r="Q23" s="327"/>
    </row>
    <row r="24" spans="2:17">
      <c r="O24" s="326"/>
      <c r="P24" s="326"/>
      <c r="Q24" s="326"/>
    </row>
    <row r="26" spans="2:17">
      <c r="E26" t="s">
        <v>578</v>
      </c>
    </row>
    <row r="29" spans="2:17">
      <c r="J29" s="41"/>
      <c r="K29" s="41"/>
    </row>
    <row r="30" spans="2:17">
      <c r="J30" s="41"/>
      <c r="K30" s="41"/>
      <c r="M30" s="41"/>
    </row>
    <row r="31" spans="2:17">
      <c r="M31" s="41"/>
    </row>
    <row r="35" spans="15:15">
      <c r="O35" s="137"/>
    </row>
    <row r="36" spans="15:15">
      <c r="O36" s="233"/>
    </row>
    <row r="37" spans="15:15">
      <c r="O37" s="232"/>
    </row>
    <row r="38" spans="15:15">
      <c r="O38" s="232"/>
    </row>
    <row r="39" spans="15:15">
      <c r="O39" s="233"/>
    </row>
  </sheetData>
  <pageMargins left="0.7" right="0.7" top="0.75" bottom="0.75" header="0.3" footer="0.3"/>
  <pageSetup orientation="portrait"/>
  <drawing r:id="rId1"/>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rgb="FF92D050"/>
  </sheetPr>
  <dimension ref="B1:P20"/>
  <sheetViews>
    <sheetView workbookViewId="0">
      <selection activeCell="K12" sqref="K12:N12"/>
    </sheetView>
  </sheetViews>
  <sheetFormatPr baseColWidth="10" defaultColWidth="8.83203125" defaultRowHeight="15" x14ac:dyDescent="0"/>
  <cols>
    <col min="1" max="1" width="4.33203125" customWidth="1"/>
    <col min="7" max="7" width="22.5" customWidth="1"/>
    <col min="10" max="10" width="2" customWidth="1"/>
    <col min="13" max="13" width="34.6640625" customWidth="1"/>
  </cols>
  <sheetData>
    <row r="1" spans="2:16" ht="16.25" thickBot="1"/>
    <row r="2" spans="2:16">
      <c r="B2" s="21"/>
      <c r="C2" s="22"/>
      <c r="D2" s="22"/>
      <c r="E2" s="22"/>
      <c r="F2" s="887" t="s">
        <v>21</v>
      </c>
      <c r="G2" s="888"/>
      <c r="H2" s="888"/>
      <c r="I2" s="888"/>
      <c r="J2" s="888"/>
      <c r="K2" s="888"/>
      <c r="L2" s="889"/>
      <c r="M2" s="22"/>
      <c r="N2" s="22"/>
      <c r="O2" s="22"/>
      <c r="P2" s="23"/>
    </row>
    <row r="3" spans="2:16">
      <c r="B3" s="24"/>
      <c r="C3" s="25"/>
      <c r="D3" s="25"/>
      <c r="E3" s="25"/>
      <c r="F3" s="890"/>
      <c r="G3" s="891"/>
      <c r="H3" s="891"/>
      <c r="I3" s="891"/>
      <c r="J3" s="891"/>
      <c r="K3" s="891"/>
      <c r="L3" s="892"/>
      <c r="M3" s="25"/>
      <c r="N3" s="25"/>
      <c r="O3" s="25"/>
      <c r="P3" s="26"/>
    </row>
    <row r="4" spans="2:16">
      <c r="B4" s="24"/>
      <c r="C4" s="25"/>
      <c r="D4" s="25"/>
      <c r="E4" s="25"/>
      <c r="F4" s="890"/>
      <c r="G4" s="891"/>
      <c r="H4" s="891"/>
      <c r="I4" s="891"/>
      <c r="J4" s="891"/>
      <c r="K4" s="891"/>
      <c r="L4" s="892"/>
      <c r="M4" s="25"/>
      <c r="N4" s="25"/>
      <c r="O4" s="25"/>
      <c r="P4" s="26"/>
    </row>
    <row r="5" spans="2:16">
      <c r="B5" s="24"/>
      <c r="C5" s="25"/>
      <c r="D5" s="25"/>
      <c r="E5" s="25"/>
      <c r="F5" s="890"/>
      <c r="G5" s="891"/>
      <c r="H5" s="891"/>
      <c r="I5" s="891"/>
      <c r="J5" s="891"/>
      <c r="K5" s="891"/>
      <c r="L5" s="892"/>
      <c r="M5" s="25"/>
      <c r="N5" s="25"/>
      <c r="O5" s="25"/>
      <c r="P5" s="26"/>
    </row>
    <row r="6" spans="2:16">
      <c r="B6" s="24"/>
      <c r="C6" s="25"/>
      <c r="D6" s="25"/>
      <c r="E6" s="25"/>
      <c r="F6" s="890"/>
      <c r="G6" s="891"/>
      <c r="H6" s="891"/>
      <c r="I6" s="891"/>
      <c r="J6" s="891"/>
      <c r="K6" s="891"/>
      <c r="L6" s="892"/>
      <c r="M6" s="25"/>
      <c r="N6" s="25"/>
      <c r="O6" s="25"/>
      <c r="P6" s="26"/>
    </row>
    <row r="7" spans="2:16" ht="16.25" thickBot="1">
      <c r="B7" s="27"/>
      <c r="C7" s="28"/>
      <c r="D7" s="28"/>
      <c r="E7" s="28"/>
      <c r="F7" s="893"/>
      <c r="G7" s="894"/>
      <c r="H7" s="894"/>
      <c r="I7" s="894"/>
      <c r="J7" s="894"/>
      <c r="K7" s="894"/>
      <c r="L7" s="895"/>
      <c r="M7" s="28"/>
      <c r="N7" s="28"/>
      <c r="O7" s="28"/>
      <c r="P7" s="29"/>
    </row>
    <row r="8" spans="2:16" s="18" customFormat="1" ht="18">
      <c r="B8" s="881" t="s">
        <v>25</v>
      </c>
      <c r="C8" s="882"/>
      <c r="D8" s="882"/>
      <c r="E8" s="883"/>
      <c r="F8" s="881" t="s">
        <v>26</v>
      </c>
      <c r="G8" s="882"/>
      <c r="H8" s="883"/>
      <c r="I8" s="42"/>
      <c r="J8" s="881" t="s">
        <v>27</v>
      </c>
      <c r="K8" s="882"/>
      <c r="L8" s="882"/>
      <c r="M8" s="883"/>
      <c r="N8" s="881" t="s">
        <v>28</v>
      </c>
      <c r="O8" s="882"/>
      <c r="P8" s="883"/>
    </row>
    <row r="9" spans="2:16" s="19" customFormat="1" ht="21.5" thickBot="1">
      <c r="B9" s="884" t="s">
        <v>40</v>
      </c>
      <c r="C9" s="885"/>
      <c r="D9" s="885"/>
      <c r="E9" s="886"/>
      <c r="F9" s="884">
        <v>1.03</v>
      </c>
      <c r="G9" s="885"/>
      <c r="H9" s="886"/>
      <c r="I9" s="43"/>
      <c r="J9" s="884" t="s">
        <v>39</v>
      </c>
      <c r="K9" s="885"/>
      <c r="L9" s="885"/>
      <c r="M9" s="886"/>
      <c r="N9" s="884" t="s">
        <v>241</v>
      </c>
      <c r="O9" s="885"/>
      <c r="P9" s="886"/>
    </row>
    <row r="10" spans="2:16" ht="16.25" thickBot="1">
      <c r="B10" s="30"/>
      <c r="C10" s="31"/>
      <c r="D10" s="31"/>
      <c r="E10" s="31"/>
      <c r="F10" s="31"/>
      <c r="G10" s="31"/>
      <c r="H10" s="31"/>
      <c r="I10" s="31"/>
      <c r="J10" s="31"/>
      <c r="K10" s="31"/>
      <c r="L10" s="31"/>
      <c r="M10" s="31"/>
      <c r="N10" s="31"/>
      <c r="O10" s="31"/>
      <c r="P10" s="32"/>
    </row>
    <row r="11" spans="2:16" s="20" customFormat="1" ht="21.5" thickBot="1">
      <c r="B11" s="33"/>
      <c r="C11" s="34"/>
      <c r="D11" s="902" t="s">
        <v>29</v>
      </c>
      <c r="E11" s="903"/>
      <c r="F11" s="903"/>
      <c r="G11" s="904"/>
      <c r="H11" s="902" t="s">
        <v>30</v>
      </c>
      <c r="I11" s="903"/>
      <c r="J11" s="904"/>
      <c r="K11" s="902" t="s">
        <v>31</v>
      </c>
      <c r="L11" s="903"/>
      <c r="M11" s="903"/>
      <c r="N11" s="904"/>
      <c r="O11" s="34"/>
      <c r="P11" s="35"/>
    </row>
    <row r="12" spans="2:16">
      <c r="B12" s="30"/>
      <c r="C12" s="31"/>
      <c r="D12" s="896" t="s">
        <v>383</v>
      </c>
      <c r="E12" s="897"/>
      <c r="F12" s="897"/>
      <c r="G12" s="898"/>
      <c r="H12" s="905" t="s">
        <v>242</v>
      </c>
      <c r="I12" s="906"/>
      <c r="J12" s="907"/>
      <c r="K12" s="912" t="s">
        <v>46</v>
      </c>
      <c r="L12" s="913"/>
      <c r="M12" s="913"/>
      <c r="N12" s="914"/>
      <c r="O12" s="31"/>
      <c r="P12" s="32"/>
    </row>
    <row r="13" spans="2:16">
      <c r="B13" s="30"/>
      <c r="C13" s="31"/>
      <c r="D13" s="896" t="s">
        <v>43</v>
      </c>
      <c r="E13" s="897"/>
      <c r="F13" s="897"/>
      <c r="G13" s="898"/>
      <c r="H13" s="905" t="s">
        <v>243</v>
      </c>
      <c r="I13" s="906"/>
      <c r="J13" s="907"/>
      <c r="K13" s="912" t="s">
        <v>43</v>
      </c>
      <c r="L13" s="913"/>
      <c r="M13" s="913"/>
      <c r="N13" s="914"/>
      <c r="O13" s="31"/>
      <c r="P13" s="32"/>
    </row>
    <row r="14" spans="2:16">
      <c r="B14" s="30"/>
      <c r="C14" s="31"/>
      <c r="D14" s="896" t="s">
        <v>47</v>
      </c>
      <c r="E14" s="897"/>
      <c r="F14" s="897"/>
      <c r="G14" s="898"/>
      <c r="H14" s="905" t="s">
        <v>244</v>
      </c>
      <c r="I14" s="906"/>
      <c r="J14" s="907"/>
      <c r="K14" s="912" t="s">
        <v>47</v>
      </c>
      <c r="L14" s="913"/>
      <c r="M14" s="913"/>
      <c r="N14" s="914"/>
      <c r="O14" s="31"/>
      <c r="P14" s="32"/>
    </row>
    <row r="15" spans="2:16">
      <c r="B15" s="30"/>
      <c r="C15" s="31"/>
      <c r="D15" s="896"/>
      <c r="E15" s="897"/>
      <c r="F15" s="897"/>
      <c r="G15" s="898"/>
      <c r="H15" s="908" t="s">
        <v>20</v>
      </c>
      <c r="I15" s="906"/>
      <c r="J15" s="907"/>
      <c r="K15" s="896"/>
      <c r="L15" s="897"/>
      <c r="M15" s="897"/>
      <c r="N15" s="898"/>
      <c r="O15" s="31"/>
      <c r="P15" s="32"/>
    </row>
    <row r="16" spans="2:16">
      <c r="B16" s="30"/>
      <c r="C16" s="31"/>
      <c r="D16" s="896"/>
      <c r="E16" s="897"/>
      <c r="F16" s="897"/>
      <c r="G16" s="898"/>
      <c r="H16" s="908" t="s">
        <v>20</v>
      </c>
      <c r="I16" s="906"/>
      <c r="J16" s="907"/>
      <c r="K16" s="896"/>
      <c r="L16" s="897"/>
      <c r="M16" s="897"/>
      <c r="N16" s="898"/>
      <c r="O16" s="31"/>
      <c r="P16" s="32"/>
    </row>
    <row r="17" spans="2:16">
      <c r="B17" s="30"/>
      <c r="C17" s="31"/>
      <c r="D17" s="896"/>
      <c r="E17" s="897"/>
      <c r="F17" s="897"/>
      <c r="G17" s="898"/>
      <c r="H17" s="908" t="s">
        <v>20</v>
      </c>
      <c r="I17" s="906"/>
      <c r="J17" s="907"/>
      <c r="K17" s="896"/>
      <c r="L17" s="897"/>
      <c r="M17" s="897"/>
      <c r="N17" s="898"/>
      <c r="O17" s="31"/>
      <c r="P17" s="32"/>
    </row>
    <row r="18" spans="2:16">
      <c r="B18" s="30"/>
      <c r="C18" s="31"/>
      <c r="D18" s="896"/>
      <c r="E18" s="897"/>
      <c r="F18" s="897"/>
      <c r="G18" s="898"/>
      <c r="H18" s="908" t="s">
        <v>20</v>
      </c>
      <c r="I18" s="906"/>
      <c r="J18" s="907"/>
      <c r="K18" s="896"/>
      <c r="L18" s="897"/>
      <c r="M18" s="897"/>
      <c r="N18" s="898"/>
      <c r="O18" s="31"/>
      <c r="P18" s="32"/>
    </row>
    <row r="19" spans="2:16" ht="16.25" thickBot="1">
      <c r="B19" s="30"/>
      <c r="C19" s="31"/>
      <c r="D19" s="899"/>
      <c r="E19" s="900"/>
      <c r="F19" s="900"/>
      <c r="G19" s="901"/>
      <c r="H19" s="909" t="s">
        <v>20</v>
      </c>
      <c r="I19" s="910"/>
      <c r="J19" s="911"/>
      <c r="K19" s="899"/>
      <c r="L19" s="900"/>
      <c r="M19" s="900"/>
      <c r="N19" s="901"/>
      <c r="O19" s="31"/>
      <c r="P19" s="32"/>
    </row>
    <row r="20" spans="2:16" ht="16.25" thickBot="1">
      <c r="B20" s="36"/>
      <c r="C20" s="37"/>
      <c r="D20" s="37"/>
      <c r="E20" s="37"/>
      <c r="F20" s="37"/>
      <c r="G20" s="37"/>
      <c r="H20" s="37"/>
      <c r="I20" s="37"/>
      <c r="J20" s="37"/>
      <c r="K20" s="37"/>
      <c r="L20" s="37"/>
      <c r="M20" s="37"/>
      <c r="N20" s="37"/>
      <c r="O20" s="37"/>
      <c r="P20" s="38"/>
    </row>
  </sheetData>
  <mergeCells count="36">
    <mergeCell ref="K19:N19"/>
    <mergeCell ref="H18:J18"/>
    <mergeCell ref="H19:J19"/>
    <mergeCell ref="K11:N11"/>
    <mergeCell ref="K12:N12"/>
    <mergeCell ref="K13:N13"/>
    <mergeCell ref="K14:N14"/>
    <mergeCell ref="K15:N15"/>
    <mergeCell ref="K16:N16"/>
    <mergeCell ref="K17:N17"/>
    <mergeCell ref="K18:N18"/>
    <mergeCell ref="D17:G17"/>
    <mergeCell ref="D18:G18"/>
    <mergeCell ref="D19:G19"/>
    <mergeCell ref="H11:J11"/>
    <mergeCell ref="H12:J12"/>
    <mergeCell ref="H13:J13"/>
    <mergeCell ref="H14:J14"/>
    <mergeCell ref="H15:J15"/>
    <mergeCell ref="H16:J16"/>
    <mergeCell ref="H17:J17"/>
    <mergeCell ref="D11:G11"/>
    <mergeCell ref="D12:G12"/>
    <mergeCell ref="D13:G13"/>
    <mergeCell ref="D14:G14"/>
    <mergeCell ref="D15:G15"/>
    <mergeCell ref="D16:G16"/>
    <mergeCell ref="N8:P8"/>
    <mergeCell ref="N9:P9"/>
    <mergeCell ref="F2:L7"/>
    <mergeCell ref="B8:E8"/>
    <mergeCell ref="B9:E9"/>
    <mergeCell ref="F8:H8"/>
    <mergeCell ref="F9:H9"/>
    <mergeCell ref="J8:M8"/>
    <mergeCell ref="J9:M9"/>
  </mergeCells>
  <hyperlinks>
    <hyperlink ref="K12:N12" location="'Set Up Area SUMMARY'!A1" display="Set Up Area"/>
    <hyperlink ref="K14:N14" location="'Sector Assembly SUMMARY'!A1" display="EMCAL Sector Assembly"/>
    <hyperlink ref="K13:N13" location="'Module Production SUMMARY'!A1" display="EMCAL Module Production"/>
  </hyperlinks>
  <pageMargins left="0.7" right="0.7" top="0.75" bottom="0.75" header="0.3" footer="0.3"/>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theme="7" tint="0.39997558519241921"/>
  </sheetPr>
  <dimension ref="B1:Q100"/>
  <sheetViews>
    <sheetView topLeftCell="A59" zoomScale="60" zoomScaleNormal="60" zoomScalePageLayoutView="60" workbookViewId="0">
      <selection activeCell="N8" sqref="N8:Q8"/>
    </sheetView>
  </sheetViews>
  <sheetFormatPr baseColWidth="10" defaultColWidth="10.83203125" defaultRowHeight="15" x14ac:dyDescent="0"/>
  <cols>
    <col min="1" max="1" width="3.5" style="6" customWidth="1"/>
    <col min="2" max="2" width="5" style="6" customWidth="1"/>
    <col min="3" max="3" width="6.1640625" style="6" customWidth="1"/>
    <col min="4" max="4" width="15.5" style="6" customWidth="1"/>
    <col min="5" max="11" width="10.83203125" style="6"/>
    <col min="12" max="12" width="18.83203125" style="6" customWidth="1"/>
    <col min="13" max="13" width="16" style="6" customWidth="1"/>
    <col min="14" max="14" width="13.33203125" style="6" customWidth="1"/>
    <col min="15" max="16384" width="10.83203125" style="6"/>
  </cols>
  <sheetData>
    <row r="1" spans="2:17" ht="16.25" thickBot="1"/>
    <row r="2" spans="2:17" ht="26" customHeight="1">
      <c r="B2" s="1"/>
      <c r="C2" s="2"/>
      <c r="D2" s="2"/>
      <c r="E2" s="2"/>
      <c r="F2" s="915" t="s">
        <v>21</v>
      </c>
      <c r="G2" s="888"/>
      <c r="H2" s="888"/>
      <c r="I2" s="888"/>
      <c r="J2" s="888"/>
      <c r="K2" s="888"/>
      <c r="L2" s="916"/>
      <c r="M2" s="924" t="s">
        <v>1</v>
      </c>
      <c r="N2" s="919">
        <v>43488</v>
      </c>
      <c r="O2" s="920"/>
      <c r="P2" s="920"/>
      <c r="Q2" s="921"/>
    </row>
    <row r="3" spans="2:17" ht="16" customHeight="1" thickBot="1">
      <c r="B3" s="3"/>
      <c r="C3" s="4"/>
      <c r="D3" s="4"/>
      <c r="E3" s="4"/>
      <c r="F3" s="917"/>
      <c r="G3" s="891"/>
      <c r="H3" s="891"/>
      <c r="I3" s="891"/>
      <c r="J3" s="891"/>
      <c r="K3" s="891"/>
      <c r="L3" s="918"/>
      <c r="M3" s="925"/>
      <c r="N3" s="922"/>
      <c r="O3" s="922"/>
      <c r="P3" s="922"/>
      <c r="Q3" s="923"/>
    </row>
    <row r="4" spans="2:17" ht="18" customHeight="1">
      <c r="B4" s="3"/>
      <c r="C4" s="4"/>
      <c r="D4" s="4"/>
      <c r="E4" s="4"/>
      <c r="F4" s="917"/>
      <c r="G4" s="891"/>
      <c r="H4" s="891"/>
      <c r="I4" s="891"/>
      <c r="J4" s="891"/>
      <c r="K4" s="891"/>
      <c r="L4" s="918"/>
      <c r="M4" s="924" t="s">
        <v>0</v>
      </c>
      <c r="N4" s="927" t="s">
        <v>42</v>
      </c>
      <c r="O4" s="920"/>
      <c r="P4" s="920"/>
      <c r="Q4" s="921"/>
    </row>
    <row r="5" spans="2:17" ht="16.25" thickBot="1">
      <c r="B5" s="3"/>
      <c r="C5" s="4"/>
      <c r="D5" s="4"/>
      <c r="E5" s="4"/>
      <c r="F5" s="917"/>
      <c r="G5" s="891"/>
      <c r="H5" s="891"/>
      <c r="I5" s="891"/>
      <c r="J5" s="891"/>
      <c r="K5" s="891"/>
      <c r="L5" s="918"/>
      <c r="M5" s="926"/>
      <c r="N5" s="928"/>
      <c r="O5" s="922"/>
      <c r="P5" s="922"/>
      <c r="Q5" s="923"/>
    </row>
    <row r="6" spans="2:17" ht="21" customHeight="1">
      <c r="B6" s="3"/>
      <c r="C6" s="4"/>
      <c r="D6" s="4"/>
      <c r="E6" s="4"/>
      <c r="F6" s="917"/>
      <c r="G6" s="891"/>
      <c r="H6" s="891"/>
      <c r="I6" s="891"/>
      <c r="J6" s="891"/>
      <c r="K6" s="891"/>
      <c r="L6" s="891"/>
      <c r="M6" s="929" t="s">
        <v>2</v>
      </c>
      <c r="N6" s="931" t="s">
        <v>579</v>
      </c>
      <c r="O6" s="932"/>
      <c r="P6" s="932"/>
      <c r="Q6" s="933"/>
    </row>
    <row r="7" spans="2:17" ht="16.25" thickBot="1">
      <c r="B7" s="3"/>
      <c r="C7" s="4"/>
      <c r="D7" s="4"/>
      <c r="E7" s="4"/>
      <c r="F7" s="917"/>
      <c r="G7" s="894"/>
      <c r="H7" s="894"/>
      <c r="I7" s="894"/>
      <c r="J7" s="894"/>
      <c r="K7" s="894"/>
      <c r="L7" s="894"/>
      <c r="M7" s="930"/>
      <c r="N7" s="934"/>
      <c r="O7" s="935"/>
      <c r="P7" s="935"/>
      <c r="Q7" s="936"/>
    </row>
    <row r="8" spans="2:17" s="13" customFormat="1" ht="27" customHeight="1">
      <c r="B8" s="937" t="s">
        <v>22</v>
      </c>
      <c r="C8" s="938"/>
      <c r="D8" s="938"/>
      <c r="E8" s="938"/>
      <c r="F8" s="939"/>
      <c r="G8" s="937" t="s">
        <v>23</v>
      </c>
      <c r="H8" s="938"/>
      <c r="I8" s="938"/>
      <c r="J8" s="938"/>
      <c r="K8" s="938"/>
      <c r="L8" s="938"/>
      <c r="M8" s="955"/>
      <c r="N8" s="962" t="s">
        <v>24</v>
      </c>
      <c r="O8" s="963"/>
      <c r="P8" s="963"/>
      <c r="Q8" s="955"/>
    </row>
    <row r="9" spans="2:17">
      <c r="B9" s="949" t="s">
        <v>41</v>
      </c>
      <c r="C9" s="950"/>
      <c r="D9" s="950"/>
      <c r="E9" s="950"/>
      <c r="F9" s="951"/>
      <c r="G9" s="956" t="str">
        <f>Nav!H12</f>
        <v>1.03.02.01</v>
      </c>
      <c r="H9" s="957"/>
      <c r="I9" s="957"/>
      <c r="J9" s="957"/>
      <c r="K9" s="957"/>
      <c r="L9" s="957"/>
      <c r="M9" s="958"/>
      <c r="N9" s="964"/>
      <c r="O9" s="965"/>
      <c r="P9" s="965"/>
      <c r="Q9" s="966"/>
    </row>
    <row r="10" spans="2:17" ht="16.25" thickBot="1">
      <c r="B10" s="952"/>
      <c r="C10" s="953"/>
      <c r="D10" s="953"/>
      <c r="E10" s="953"/>
      <c r="F10" s="954"/>
      <c r="G10" s="959"/>
      <c r="H10" s="960"/>
      <c r="I10" s="960"/>
      <c r="J10" s="960"/>
      <c r="K10" s="960"/>
      <c r="L10" s="960"/>
      <c r="M10" s="961"/>
      <c r="N10" s="967"/>
      <c r="O10" s="968"/>
      <c r="P10" s="968"/>
      <c r="Q10" s="969"/>
    </row>
    <row r="11" spans="2:17" s="13" customFormat="1" ht="27" customHeight="1">
      <c r="B11" s="937" t="s">
        <v>3</v>
      </c>
      <c r="C11" s="938"/>
      <c r="D11" s="938"/>
      <c r="E11" s="938"/>
      <c r="F11" s="938"/>
      <c r="G11" s="938"/>
      <c r="H11" s="938"/>
      <c r="I11" s="938"/>
      <c r="J11" s="938"/>
      <c r="K11" s="938"/>
      <c r="L11" s="938"/>
      <c r="M11" s="938"/>
      <c r="N11" s="938"/>
      <c r="O11" s="938"/>
      <c r="P11" s="938"/>
      <c r="Q11" s="939"/>
    </row>
    <row r="12" spans="2:17" ht="18" customHeight="1">
      <c r="B12" s="940" t="s">
        <v>194</v>
      </c>
      <c r="C12" s="941"/>
      <c r="D12" s="941"/>
      <c r="E12" s="941"/>
      <c r="F12" s="941"/>
      <c r="G12" s="941"/>
      <c r="H12" s="941"/>
      <c r="I12" s="941"/>
      <c r="J12" s="941"/>
      <c r="K12" s="941"/>
      <c r="L12" s="941"/>
      <c r="M12" s="941"/>
      <c r="N12" s="941"/>
      <c r="O12" s="941"/>
      <c r="P12" s="941"/>
      <c r="Q12" s="942"/>
    </row>
    <row r="13" spans="2:17" ht="18" customHeight="1">
      <c r="B13" s="940"/>
      <c r="C13" s="941"/>
      <c r="D13" s="941"/>
      <c r="E13" s="941"/>
      <c r="F13" s="941"/>
      <c r="G13" s="941"/>
      <c r="H13" s="941"/>
      <c r="I13" s="941"/>
      <c r="J13" s="941"/>
      <c r="K13" s="941"/>
      <c r="L13" s="941"/>
      <c r="M13" s="941"/>
      <c r="N13" s="941"/>
      <c r="O13" s="941"/>
      <c r="P13" s="941"/>
      <c r="Q13" s="942"/>
    </row>
    <row r="14" spans="2:17" ht="18" customHeight="1">
      <c r="B14" s="940"/>
      <c r="C14" s="941"/>
      <c r="D14" s="941"/>
      <c r="E14" s="941"/>
      <c r="F14" s="941"/>
      <c r="G14" s="941"/>
      <c r="H14" s="941"/>
      <c r="I14" s="941"/>
      <c r="J14" s="941"/>
      <c r="K14" s="941"/>
      <c r="L14" s="941"/>
      <c r="M14" s="941"/>
      <c r="N14" s="941"/>
      <c r="O14" s="941"/>
      <c r="P14" s="941"/>
      <c r="Q14" s="942"/>
    </row>
    <row r="15" spans="2:17">
      <c r="B15" s="940"/>
      <c r="C15" s="941"/>
      <c r="D15" s="941"/>
      <c r="E15" s="941"/>
      <c r="F15" s="941"/>
      <c r="G15" s="941"/>
      <c r="H15" s="941"/>
      <c r="I15" s="941"/>
      <c r="J15" s="941"/>
      <c r="K15" s="941"/>
      <c r="L15" s="941"/>
      <c r="M15" s="941"/>
      <c r="N15" s="941"/>
      <c r="O15" s="941"/>
      <c r="P15" s="941"/>
      <c r="Q15" s="942"/>
    </row>
    <row r="16" spans="2:17">
      <c r="B16" s="940"/>
      <c r="C16" s="941"/>
      <c r="D16" s="941"/>
      <c r="E16" s="941"/>
      <c r="F16" s="941"/>
      <c r="G16" s="941"/>
      <c r="H16" s="941"/>
      <c r="I16" s="941"/>
      <c r="J16" s="941"/>
      <c r="K16" s="941"/>
      <c r="L16" s="941"/>
      <c r="M16" s="941"/>
      <c r="N16" s="941"/>
      <c r="O16" s="941"/>
      <c r="P16" s="941"/>
      <c r="Q16" s="942"/>
    </row>
    <row r="17" spans="2:17">
      <c r="B17" s="940"/>
      <c r="C17" s="941"/>
      <c r="D17" s="941"/>
      <c r="E17" s="941"/>
      <c r="F17" s="941"/>
      <c r="G17" s="941"/>
      <c r="H17" s="941"/>
      <c r="I17" s="941"/>
      <c r="J17" s="941"/>
      <c r="K17" s="941"/>
      <c r="L17" s="941"/>
      <c r="M17" s="941"/>
      <c r="N17" s="941"/>
      <c r="O17" s="941"/>
      <c r="P17" s="941"/>
      <c r="Q17" s="942"/>
    </row>
    <row r="18" spans="2:17" ht="16.25" thickBot="1">
      <c r="B18" s="940"/>
      <c r="C18" s="941"/>
      <c r="D18" s="941"/>
      <c r="E18" s="941"/>
      <c r="F18" s="941"/>
      <c r="G18" s="941"/>
      <c r="H18" s="941"/>
      <c r="I18" s="941"/>
      <c r="J18" s="941"/>
      <c r="K18" s="941"/>
      <c r="L18" s="941"/>
      <c r="M18" s="941"/>
      <c r="N18" s="941"/>
      <c r="O18" s="941"/>
      <c r="P18" s="941"/>
      <c r="Q18" s="942"/>
    </row>
    <row r="19" spans="2:17" s="13" customFormat="1" ht="27" customHeight="1">
      <c r="B19" s="937" t="s">
        <v>4</v>
      </c>
      <c r="C19" s="938"/>
      <c r="D19" s="938"/>
      <c r="E19" s="938"/>
      <c r="F19" s="938"/>
      <c r="G19" s="938"/>
      <c r="H19" s="938"/>
      <c r="I19" s="938"/>
      <c r="J19" s="938"/>
      <c r="K19" s="938"/>
      <c r="L19" s="938"/>
      <c r="M19" s="938"/>
      <c r="N19" s="938"/>
      <c r="O19" s="938"/>
      <c r="P19" s="938"/>
      <c r="Q19" s="939"/>
    </row>
    <row r="20" spans="2:17">
      <c r="B20" s="5"/>
      <c r="Q20" s="7"/>
    </row>
    <row r="21" spans="2:17">
      <c r="B21" s="5"/>
      <c r="Q21" s="7"/>
    </row>
    <row r="22" spans="2:17" ht="18.5" thickBot="1">
      <c r="B22" s="5"/>
      <c r="C22" s="12"/>
      <c r="D22" s="11" t="s">
        <v>5</v>
      </c>
      <c r="Q22" s="7"/>
    </row>
    <row r="23" spans="2:17" ht="18.5" thickBot="1">
      <c r="B23" s="5"/>
      <c r="C23" s="12" t="s">
        <v>137</v>
      </c>
      <c r="D23" s="11" t="s">
        <v>6</v>
      </c>
      <c r="Q23" s="7"/>
    </row>
    <row r="24" spans="2:17" ht="18.5" thickBot="1">
      <c r="B24" s="5"/>
      <c r="C24" s="12" t="s">
        <v>37</v>
      </c>
      <c r="D24" s="11" t="s">
        <v>7</v>
      </c>
      <c r="Q24" s="7"/>
    </row>
    <row r="25" spans="2:17" ht="18.5" thickBot="1">
      <c r="B25" s="5"/>
      <c r="C25" s="12" t="s">
        <v>137</v>
      </c>
      <c r="D25" s="11" t="s">
        <v>8</v>
      </c>
      <c r="Q25" s="7"/>
    </row>
    <row r="26" spans="2:17" ht="18.5" thickBot="1">
      <c r="B26" s="5"/>
      <c r="C26" s="12" t="s">
        <v>137</v>
      </c>
      <c r="D26" s="11" t="s">
        <v>9</v>
      </c>
      <c r="Q26" s="7"/>
    </row>
    <row r="27" spans="2:17" ht="18.5" thickBot="1">
      <c r="B27" s="5"/>
      <c r="C27" s="12" t="s">
        <v>37</v>
      </c>
      <c r="D27" s="11" t="s">
        <v>10</v>
      </c>
      <c r="Q27" s="7"/>
    </row>
    <row r="28" spans="2:17" ht="18.5" thickBot="1">
      <c r="B28" s="5"/>
      <c r="C28" s="12" t="s">
        <v>137</v>
      </c>
      <c r="D28" s="11" t="s">
        <v>11</v>
      </c>
      <c r="Q28" s="7"/>
    </row>
    <row r="29" spans="2:17" ht="18.5" thickBot="1">
      <c r="B29" s="5"/>
      <c r="C29" s="12" t="s">
        <v>37</v>
      </c>
      <c r="D29" s="11" t="s">
        <v>12</v>
      </c>
      <c r="Q29" s="7"/>
    </row>
    <row r="30" spans="2:17">
      <c r="B30" s="5"/>
      <c r="Q30" s="7"/>
    </row>
    <row r="31" spans="2:17" ht="16.25" thickBot="1">
      <c r="B31" s="8"/>
      <c r="C31" s="9"/>
      <c r="D31" s="9"/>
      <c r="E31" s="9"/>
      <c r="F31" s="9"/>
      <c r="G31" s="9"/>
      <c r="H31" s="9"/>
      <c r="I31" s="9"/>
      <c r="J31" s="9"/>
      <c r="K31" s="9"/>
      <c r="L31" s="9"/>
      <c r="M31" s="9"/>
      <c r="N31" s="9"/>
      <c r="O31" s="9"/>
      <c r="P31" s="9"/>
      <c r="Q31" s="10"/>
    </row>
    <row r="32" spans="2:17" s="13" customFormat="1" ht="26" customHeight="1" thickBot="1">
      <c r="B32" s="943" t="s">
        <v>13</v>
      </c>
      <c r="C32" s="944"/>
      <c r="D32" s="944"/>
      <c r="E32" s="944"/>
      <c r="F32" s="944"/>
      <c r="G32" s="944"/>
      <c r="H32" s="944"/>
      <c r="I32" s="944"/>
      <c r="J32" s="944"/>
      <c r="K32" s="944"/>
      <c r="L32" s="944"/>
      <c r="M32" s="944"/>
      <c r="N32" s="944"/>
      <c r="O32" s="944"/>
      <c r="P32" s="944"/>
      <c r="Q32" s="945"/>
    </row>
    <row r="33" spans="2:17">
      <c r="B33" s="976" t="s">
        <v>17</v>
      </c>
      <c r="C33" s="977"/>
      <c r="D33" s="977"/>
      <c r="E33" s="977"/>
      <c r="F33" s="977"/>
      <c r="G33" s="977"/>
      <c r="H33" s="977"/>
      <c r="I33" s="977"/>
      <c r="J33" s="977"/>
      <c r="K33" s="977"/>
      <c r="L33" s="977"/>
      <c r="M33" s="977"/>
      <c r="N33" s="977"/>
      <c r="O33" s="977"/>
      <c r="P33" s="977"/>
      <c r="Q33" s="978"/>
    </row>
    <row r="34" spans="2:17">
      <c r="B34" s="979"/>
      <c r="C34" s="980"/>
      <c r="D34" s="980"/>
      <c r="E34" s="980"/>
      <c r="F34" s="980"/>
      <c r="G34" s="980"/>
      <c r="H34" s="980"/>
      <c r="I34" s="980"/>
      <c r="J34" s="980"/>
      <c r="K34" s="980"/>
      <c r="L34" s="980"/>
      <c r="M34" s="980"/>
      <c r="N34" s="980"/>
      <c r="O34" s="980"/>
      <c r="P34" s="980"/>
      <c r="Q34" s="981"/>
    </row>
    <row r="35" spans="2:17">
      <c r="B35" s="979"/>
      <c r="C35" s="980"/>
      <c r="D35" s="980"/>
      <c r="E35" s="980"/>
      <c r="F35" s="980"/>
      <c r="G35" s="980"/>
      <c r="H35" s="980"/>
      <c r="I35" s="980"/>
      <c r="J35" s="980"/>
      <c r="K35" s="980"/>
      <c r="L35" s="980"/>
      <c r="M35" s="980"/>
      <c r="N35" s="980"/>
      <c r="O35" s="980"/>
      <c r="P35" s="980"/>
      <c r="Q35" s="981"/>
    </row>
    <row r="36" spans="2:17">
      <c r="B36" s="979"/>
      <c r="C36" s="980"/>
      <c r="D36" s="980"/>
      <c r="E36" s="980"/>
      <c r="F36" s="980"/>
      <c r="G36" s="980"/>
      <c r="H36" s="980"/>
      <c r="I36" s="980"/>
      <c r="J36" s="980"/>
      <c r="K36" s="980"/>
      <c r="L36" s="980"/>
      <c r="M36" s="980"/>
      <c r="N36" s="980"/>
      <c r="O36" s="980"/>
      <c r="P36" s="980"/>
      <c r="Q36" s="981"/>
    </row>
    <row r="37" spans="2:17">
      <c r="B37" s="979"/>
      <c r="C37" s="980"/>
      <c r="D37" s="980"/>
      <c r="E37" s="980"/>
      <c r="F37" s="980"/>
      <c r="G37" s="980"/>
      <c r="H37" s="980"/>
      <c r="I37" s="980"/>
      <c r="J37" s="980"/>
      <c r="K37" s="980"/>
      <c r="L37" s="980"/>
      <c r="M37" s="980"/>
      <c r="N37" s="980"/>
      <c r="O37" s="980"/>
      <c r="P37" s="980"/>
      <c r="Q37" s="981"/>
    </row>
    <row r="38" spans="2:17">
      <c r="B38" s="979"/>
      <c r="C38" s="980"/>
      <c r="D38" s="980"/>
      <c r="E38" s="980"/>
      <c r="F38" s="980"/>
      <c r="G38" s="980"/>
      <c r="H38" s="980"/>
      <c r="I38" s="980"/>
      <c r="J38" s="980"/>
      <c r="K38" s="980"/>
      <c r="L38" s="980"/>
      <c r="M38" s="980"/>
      <c r="N38" s="980"/>
      <c r="O38" s="980"/>
      <c r="P38" s="980"/>
      <c r="Q38" s="981"/>
    </row>
    <row r="39" spans="2:17">
      <c r="B39" s="979"/>
      <c r="C39" s="980"/>
      <c r="D39" s="980"/>
      <c r="E39" s="980"/>
      <c r="F39" s="980"/>
      <c r="G39" s="980"/>
      <c r="H39" s="980"/>
      <c r="I39" s="980"/>
      <c r="J39" s="980"/>
      <c r="K39" s="980"/>
      <c r="L39" s="980"/>
      <c r="M39" s="980"/>
      <c r="N39" s="980"/>
      <c r="O39" s="980"/>
      <c r="P39" s="980"/>
      <c r="Q39" s="981"/>
    </row>
    <row r="40" spans="2:17">
      <c r="B40" s="979"/>
      <c r="C40" s="980"/>
      <c r="D40" s="980"/>
      <c r="E40" s="980"/>
      <c r="F40" s="980"/>
      <c r="G40" s="980"/>
      <c r="H40" s="980"/>
      <c r="I40" s="980"/>
      <c r="J40" s="980"/>
      <c r="K40" s="980"/>
      <c r="L40" s="980"/>
      <c r="M40" s="980"/>
      <c r="N40" s="980"/>
      <c r="O40" s="980"/>
      <c r="P40" s="980"/>
      <c r="Q40" s="981"/>
    </row>
    <row r="41" spans="2:17">
      <c r="B41" s="979"/>
      <c r="C41" s="980"/>
      <c r="D41" s="980"/>
      <c r="E41" s="980"/>
      <c r="F41" s="980"/>
      <c r="G41" s="980"/>
      <c r="H41" s="980"/>
      <c r="I41" s="980"/>
      <c r="J41" s="980"/>
      <c r="K41" s="980"/>
      <c r="L41" s="980"/>
      <c r="M41" s="980"/>
      <c r="N41" s="980"/>
      <c r="O41" s="980"/>
      <c r="P41" s="980"/>
      <c r="Q41" s="981"/>
    </row>
    <row r="42" spans="2:17">
      <c r="B42" s="979"/>
      <c r="C42" s="980"/>
      <c r="D42" s="980"/>
      <c r="E42" s="980"/>
      <c r="F42" s="980"/>
      <c r="G42" s="980"/>
      <c r="H42" s="980"/>
      <c r="I42" s="980"/>
      <c r="J42" s="980"/>
      <c r="K42" s="980"/>
      <c r="L42" s="980"/>
      <c r="M42" s="980"/>
      <c r="N42" s="980"/>
      <c r="O42" s="980"/>
      <c r="P42" s="980"/>
      <c r="Q42" s="981"/>
    </row>
    <row r="43" spans="2:17">
      <c r="B43" s="979"/>
      <c r="C43" s="980"/>
      <c r="D43" s="980"/>
      <c r="E43" s="980"/>
      <c r="F43" s="980"/>
      <c r="G43" s="980"/>
      <c r="H43" s="980"/>
      <c r="I43" s="980"/>
      <c r="J43" s="980"/>
      <c r="K43" s="980"/>
      <c r="L43" s="980"/>
      <c r="M43" s="980"/>
      <c r="N43" s="980"/>
      <c r="O43" s="980"/>
      <c r="P43" s="980"/>
      <c r="Q43" s="981"/>
    </row>
    <row r="44" spans="2:17" ht="16.25" thickBot="1">
      <c r="B44" s="982"/>
      <c r="C44" s="983"/>
      <c r="D44" s="983"/>
      <c r="E44" s="983"/>
      <c r="F44" s="983"/>
      <c r="G44" s="983"/>
      <c r="H44" s="983"/>
      <c r="I44" s="983"/>
      <c r="J44" s="983"/>
      <c r="K44" s="983"/>
      <c r="L44" s="983"/>
      <c r="M44" s="983"/>
      <c r="N44" s="983"/>
      <c r="O44" s="983"/>
      <c r="P44" s="983"/>
      <c r="Q44" s="984"/>
    </row>
    <row r="45" spans="2:17">
      <c r="B45" s="943" t="s">
        <v>14</v>
      </c>
      <c r="C45" s="944"/>
      <c r="D45" s="944"/>
      <c r="E45" s="944"/>
      <c r="F45" s="944"/>
      <c r="G45" s="944"/>
      <c r="H45" s="944"/>
      <c r="I45" s="944"/>
      <c r="J45" s="944"/>
      <c r="K45" s="944"/>
      <c r="L45" s="944"/>
      <c r="M45" s="944"/>
      <c r="N45" s="944"/>
      <c r="O45" s="944"/>
      <c r="P45" s="944"/>
      <c r="Q45" s="945"/>
    </row>
    <row r="46" spans="2:17">
      <c r="B46" s="946"/>
      <c r="C46" s="947"/>
      <c r="D46" s="947"/>
      <c r="E46" s="947"/>
      <c r="F46" s="947"/>
      <c r="G46" s="947"/>
      <c r="H46" s="947"/>
      <c r="I46" s="947"/>
      <c r="J46" s="947"/>
      <c r="K46" s="947"/>
      <c r="L46" s="947"/>
      <c r="M46" s="947"/>
      <c r="N46" s="947"/>
      <c r="O46" s="947"/>
      <c r="P46" s="947"/>
      <c r="Q46" s="948"/>
    </row>
    <row r="47" spans="2:17">
      <c r="B47" s="985" t="s">
        <v>136</v>
      </c>
      <c r="C47" s="986"/>
      <c r="D47" s="986"/>
      <c r="E47" s="986"/>
      <c r="F47" s="986"/>
      <c r="G47" s="986"/>
      <c r="H47" s="986"/>
      <c r="I47" s="986"/>
      <c r="J47" s="986"/>
      <c r="K47" s="986"/>
      <c r="L47" s="986"/>
      <c r="M47" s="986"/>
      <c r="N47" s="986"/>
      <c r="O47" s="986"/>
      <c r="P47" s="986"/>
      <c r="Q47" s="987"/>
    </row>
    <row r="48" spans="2:17">
      <c r="B48" s="988"/>
      <c r="C48" s="986"/>
      <c r="D48" s="986"/>
      <c r="E48" s="986"/>
      <c r="F48" s="986"/>
      <c r="G48" s="986"/>
      <c r="H48" s="986"/>
      <c r="I48" s="986"/>
      <c r="J48" s="986"/>
      <c r="K48" s="986"/>
      <c r="L48" s="986"/>
      <c r="M48" s="986"/>
      <c r="N48" s="986"/>
      <c r="O48" s="986"/>
      <c r="P48" s="986"/>
      <c r="Q48" s="987"/>
    </row>
    <row r="49" spans="2:17">
      <c r="B49" s="988"/>
      <c r="C49" s="986"/>
      <c r="D49" s="986"/>
      <c r="E49" s="986"/>
      <c r="F49" s="986"/>
      <c r="G49" s="986"/>
      <c r="H49" s="986"/>
      <c r="I49" s="986"/>
      <c r="J49" s="986"/>
      <c r="K49" s="986"/>
      <c r="L49" s="986"/>
      <c r="M49" s="986"/>
      <c r="N49" s="986"/>
      <c r="O49" s="986"/>
      <c r="P49" s="986"/>
      <c r="Q49" s="987"/>
    </row>
    <row r="50" spans="2:17">
      <c r="B50" s="988"/>
      <c r="C50" s="986"/>
      <c r="D50" s="986"/>
      <c r="E50" s="986"/>
      <c r="F50" s="986"/>
      <c r="G50" s="986"/>
      <c r="H50" s="986"/>
      <c r="I50" s="986"/>
      <c r="J50" s="986"/>
      <c r="K50" s="986"/>
      <c r="L50" s="986"/>
      <c r="M50" s="986"/>
      <c r="N50" s="986"/>
      <c r="O50" s="986"/>
      <c r="P50" s="986"/>
      <c r="Q50" s="987"/>
    </row>
    <row r="51" spans="2:17">
      <c r="B51" s="988"/>
      <c r="C51" s="986"/>
      <c r="D51" s="986"/>
      <c r="E51" s="986"/>
      <c r="F51" s="986"/>
      <c r="G51" s="986"/>
      <c r="H51" s="986"/>
      <c r="I51" s="986"/>
      <c r="J51" s="986"/>
      <c r="K51" s="986"/>
      <c r="L51" s="986"/>
      <c r="M51" s="986"/>
      <c r="N51" s="986"/>
      <c r="O51" s="986"/>
      <c r="P51" s="986"/>
      <c r="Q51" s="987"/>
    </row>
    <row r="52" spans="2:17">
      <c r="B52" s="988"/>
      <c r="C52" s="986"/>
      <c r="D52" s="986"/>
      <c r="E52" s="986"/>
      <c r="F52" s="986"/>
      <c r="G52" s="986"/>
      <c r="H52" s="986"/>
      <c r="I52" s="986"/>
      <c r="J52" s="986"/>
      <c r="K52" s="986"/>
      <c r="L52" s="986"/>
      <c r="M52" s="986"/>
      <c r="N52" s="986"/>
      <c r="O52" s="986"/>
      <c r="P52" s="986"/>
      <c r="Q52" s="987"/>
    </row>
    <row r="53" spans="2:17">
      <c r="B53" s="988"/>
      <c r="C53" s="986"/>
      <c r="D53" s="986"/>
      <c r="E53" s="986"/>
      <c r="F53" s="986"/>
      <c r="G53" s="986"/>
      <c r="H53" s="986"/>
      <c r="I53" s="986"/>
      <c r="J53" s="986"/>
      <c r="K53" s="986"/>
      <c r="L53" s="986"/>
      <c r="M53" s="986"/>
      <c r="N53" s="986"/>
      <c r="O53" s="986"/>
      <c r="P53" s="986"/>
      <c r="Q53" s="987"/>
    </row>
    <row r="54" spans="2:17">
      <c r="B54" s="988"/>
      <c r="C54" s="986"/>
      <c r="D54" s="986"/>
      <c r="E54" s="986"/>
      <c r="F54" s="986"/>
      <c r="G54" s="986"/>
      <c r="H54" s="986"/>
      <c r="I54" s="986"/>
      <c r="J54" s="986"/>
      <c r="K54" s="986"/>
      <c r="L54" s="986"/>
      <c r="M54" s="986"/>
      <c r="N54" s="986"/>
      <c r="O54" s="986"/>
      <c r="P54" s="986"/>
      <c r="Q54" s="987"/>
    </row>
    <row r="55" spans="2:17">
      <c r="B55" s="988"/>
      <c r="C55" s="986"/>
      <c r="D55" s="986"/>
      <c r="E55" s="986"/>
      <c r="F55" s="986"/>
      <c r="G55" s="986"/>
      <c r="H55" s="986"/>
      <c r="I55" s="986"/>
      <c r="J55" s="986"/>
      <c r="K55" s="986"/>
      <c r="L55" s="986"/>
      <c r="M55" s="986"/>
      <c r="N55" s="986"/>
      <c r="O55" s="986"/>
      <c r="P55" s="986"/>
      <c r="Q55" s="987"/>
    </row>
    <row r="56" spans="2:17">
      <c r="B56" s="988"/>
      <c r="C56" s="986"/>
      <c r="D56" s="986"/>
      <c r="E56" s="986"/>
      <c r="F56" s="986"/>
      <c r="G56" s="986"/>
      <c r="H56" s="986"/>
      <c r="I56" s="986"/>
      <c r="J56" s="986"/>
      <c r="K56" s="986"/>
      <c r="L56" s="986"/>
      <c r="M56" s="986"/>
      <c r="N56" s="986"/>
      <c r="O56" s="986"/>
      <c r="P56" s="986"/>
      <c r="Q56" s="987"/>
    </row>
    <row r="57" spans="2:17">
      <c r="B57" s="988"/>
      <c r="C57" s="986"/>
      <c r="D57" s="986"/>
      <c r="E57" s="986"/>
      <c r="F57" s="986"/>
      <c r="G57" s="986"/>
      <c r="H57" s="986"/>
      <c r="I57" s="986"/>
      <c r="J57" s="986"/>
      <c r="K57" s="986"/>
      <c r="L57" s="986"/>
      <c r="M57" s="986"/>
      <c r="N57" s="986"/>
      <c r="O57" s="986"/>
      <c r="P57" s="986"/>
      <c r="Q57" s="987"/>
    </row>
    <row r="58" spans="2:17">
      <c r="B58" s="988"/>
      <c r="C58" s="986"/>
      <c r="D58" s="986"/>
      <c r="E58" s="986"/>
      <c r="F58" s="986"/>
      <c r="G58" s="986"/>
      <c r="H58" s="986"/>
      <c r="I58" s="986"/>
      <c r="J58" s="986"/>
      <c r="K58" s="986"/>
      <c r="L58" s="986"/>
      <c r="M58" s="986"/>
      <c r="N58" s="986"/>
      <c r="O58" s="986"/>
      <c r="P58" s="986"/>
      <c r="Q58" s="987"/>
    </row>
    <row r="59" spans="2:17">
      <c r="B59" s="988"/>
      <c r="C59" s="986"/>
      <c r="D59" s="986"/>
      <c r="E59" s="986"/>
      <c r="F59" s="986"/>
      <c r="G59" s="986"/>
      <c r="H59" s="986"/>
      <c r="I59" s="986"/>
      <c r="J59" s="986"/>
      <c r="K59" s="986"/>
      <c r="L59" s="986"/>
      <c r="M59" s="986"/>
      <c r="N59" s="986"/>
      <c r="O59" s="986"/>
      <c r="P59" s="986"/>
      <c r="Q59" s="987"/>
    </row>
    <row r="60" spans="2:17">
      <c r="B60" s="988"/>
      <c r="C60" s="986"/>
      <c r="D60" s="986"/>
      <c r="E60" s="986"/>
      <c r="F60" s="986"/>
      <c r="G60" s="986"/>
      <c r="H60" s="986"/>
      <c r="I60" s="986"/>
      <c r="J60" s="986"/>
      <c r="K60" s="986"/>
      <c r="L60" s="986"/>
      <c r="M60" s="986"/>
      <c r="N60" s="986"/>
      <c r="O60" s="986"/>
      <c r="P60" s="986"/>
      <c r="Q60" s="987"/>
    </row>
    <row r="61" spans="2:17">
      <c r="B61" s="988"/>
      <c r="C61" s="986"/>
      <c r="D61" s="986"/>
      <c r="E61" s="986"/>
      <c r="F61" s="986"/>
      <c r="G61" s="986"/>
      <c r="H61" s="986"/>
      <c r="I61" s="986"/>
      <c r="J61" s="986"/>
      <c r="K61" s="986"/>
      <c r="L61" s="986"/>
      <c r="M61" s="986"/>
      <c r="N61" s="986"/>
      <c r="O61" s="986"/>
      <c r="P61" s="986"/>
      <c r="Q61" s="987"/>
    </row>
    <row r="62" spans="2:17" ht="16.25" thickBot="1">
      <c r="B62" s="989"/>
      <c r="C62" s="990"/>
      <c r="D62" s="990"/>
      <c r="E62" s="990"/>
      <c r="F62" s="990"/>
      <c r="G62" s="990"/>
      <c r="H62" s="990"/>
      <c r="I62" s="990"/>
      <c r="J62" s="990"/>
      <c r="K62" s="990"/>
      <c r="L62" s="990"/>
      <c r="M62" s="990"/>
      <c r="N62" s="990"/>
      <c r="O62" s="990"/>
      <c r="P62" s="990"/>
      <c r="Q62" s="991"/>
    </row>
    <row r="63" spans="2:17">
      <c r="B63" s="943" t="s">
        <v>15</v>
      </c>
      <c r="C63" s="944"/>
      <c r="D63" s="944"/>
      <c r="E63" s="944"/>
      <c r="F63" s="944"/>
      <c r="G63" s="944"/>
      <c r="H63" s="944"/>
      <c r="I63" s="944"/>
      <c r="J63" s="944"/>
      <c r="K63" s="944"/>
      <c r="L63" s="944"/>
      <c r="M63" s="944"/>
      <c r="N63" s="944"/>
      <c r="O63" s="944"/>
      <c r="P63" s="944"/>
      <c r="Q63" s="945"/>
    </row>
    <row r="64" spans="2:17">
      <c r="B64" s="946"/>
      <c r="C64" s="947"/>
      <c r="D64" s="947"/>
      <c r="E64" s="947"/>
      <c r="F64" s="947"/>
      <c r="G64" s="947"/>
      <c r="H64" s="947"/>
      <c r="I64" s="947"/>
      <c r="J64" s="947"/>
      <c r="K64" s="947"/>
      <c r="L64" s="947"/>
      <c r="M64" s="947"/>
      <c r="N64" s="947"/>
      <c r="O64" s="947"/>
      <c r="P64" s="947"/>
      <c r="Q64" s="948"/>
    </row>
    <row r="65" spans="2:17" ht="15.5" customHeight="1" thickBot="1">
      <c r="B65" s="121"/>
      <c r="C65" s="122"/>
      <c r="D65" s="992"/>
      <c r="E65" s="992"/>
      <c r="F65" s="992"/>
      <c r="G65" s="992"/>
      <c r="H65" s="992"/>
      <c r="I65" s="992"/>
      <c r="J65" s="992"/>
      <c r="K65" s="992"/>
      <c r="L65" s="992"/>
      <c r="M65" s="992"/>
      <c r="N65" s="992"/>
      <c r="O65" s="992"/>
      <c r="P65" s="992"/>
      <c r="Q65" s="993"/>
    </row>
    <row r="66" spans="2:17" ht="15.5" customHeight="1">
      <c r="B66" s="994" t="s">
        <v>127</v>
      </c>
      <c r="C66" s="995"/>
      <c r="D66" s="995"/>
      <c r="E66" s="995"/>
      <c r="F66" s="995"/>
      <c r="G66" s="995"/>
      <c r="H66" s="995"/>
      <c r="I66" s="995"/>
      <c r="J66" s="995"/>
      <c r="K66" s="995"/>
      <c r="L66" s="995"/>
      <c r="M66" s="995"/>
      <c r="N66" s="995"/>
      <c r="O66" s="995"/>
      <c r="P66" s="995"/>
      <c r="Q66" s="996"/>
    </row>
    <row r="67" spans="2:17" ht="15.5" customHeight="1">
      <c r="B67" s="997"/>
      <c r="C67" s="998"/>
      <c r="D67" s="998"/>
      <c r="E67" s="998"/>
      <c r="F67" s="998"/>
      <c r="G67" s="998"/>
      <c r="H67" s="998"/>
      <c r="I67" s="998"/>
      <c r="J67" s="998"/>
      <c r="K67" s="998"/>
      <c r="L67" s="998"/>
      <c r="M67" s="998"/>
      <c r="N67" s="998"/>
      <c r="O67" s="998"/>
      <c r="P67" s="998"/>
      <c r="Q67" s="999"/>
    </row>
    <row r="68" spans="2:17" ht="15.5" customHeight="1">
      <c r="B68" s="997"/>
      <c r="C68" s="998"/>
      <c r="D68" s="998"/>
      <c r="E68" s="998"/>
      <c r="F68" s="998"/>
      <c r="G68" s="998"/>
      <c r="H68" s="998"/>
      <c r="I68" s="998"/>
      <c r="J68" s="998"/>
      <c r="K68" s="998"/>
      <c r="L68" s="998"/>
      <c r="M68" s="998"/>
      <c r="N68" s="998"/>
      <c r="O68" s="998"/>
      <c r="P68" s="998"/>
      <c r="Q68" s="999"/>
    </row>
    <row r="69" spans="2:17" ht="15.5" customHeight="1">
      <c r="B69" s="997"/>
      <c r="C69" s="998"/>
      <c r="D69" s="998"/>
      <c r="E69" s="998"/>
      <c r="F69" s="998"/>
      <c r="G69" s="998"/>
      <c r="H69" s="998"/>
      <c r="I69" s="998"/>
      <c r="J69" s="998"/>
      <c r="K69" s="998"/>
      <c r="L69" s="998"/>
      <c r="M69" s="998"/>
      <c r="N69" s="998"/>
      <c r="O69" s="998"/>
      <c r="P69" s="998"/>
      <c r="Q69" s="999"/>
    </row>
    <row r="70" spans="2:17" ht="15.5" customHeight="1">
      <c r="B70" s="997"/>
      <c r="C70" s="998"/>
      <c r="D70" s="998"/>
      <c r="E70" s="998"/>
      <c r="F70" s="998"/>
      <c r="G70" s="998"/>
      <c r="H70" s="998"/>
      <c r="I70" s="998"/>
      <c r="J70" s="998"/>
      <c r="K70" s="998"/>
      <c r="L70" s="998"/>
      <c r="M70" s="998"/>
      <c r="N70" s="998"/>
      <c r="O70" s="998"/>
      <c r="P70" s="998"/>
      <c r="Q70" s="999"/>
    </row>
    <row r="71" spans="2:17" ht="15.5" customHeight="1">
      <c r="B71" s="997"/>
      <c r="C71" s="998"/>
      <c r="D71" s="998"/>
      <c r="E71" s="998"/>
      <c r="F71" s="998"/>
      <c r="G71" s="998"/>
      <c r="H71" s="998"/>
      <c r="I71" s="998"/>
      <c r="J71" s="998"/>
      <c r="K71" s="998"/>
      <c r="L71" s="998"/>
      <c r="M71" s="998"/>
      <c r="N71" s="998"/>
      <c r="O71" s="998"/>
      <c r="P71" s="998"/>
      <c r="Q71" s="999"/>
    </row>
    <row r="72" spans="2:17" ht="15.5" customHeight="1">
      <c r="B72" s="997"/>
      <c r="C72" s="998"/>
      <c r="D72" s="998"/>
      <c r="E72" s="998"/>
      <c r="F72" s="998"/>
      <c r="G72" s="998"/>
      <c r="H72" s="998"/>
      <c r="I72" s="998"/>
      <c r="J72" s="998"/>
      <c r="K72" s="998"/>
      <c r="L72" s="998"/>
      <c r="M72" s="998"/>
      <c r="N72" s="998"/>
      <c r="O72" s="998"/>
      <c r="P72" s="998"/>
      <c r="Q72" s="999"/>
    </row>
    <row r="73" spans="2:17" ht="15.5" customHeight="1">
      <c r="B73" s="997"/>
      <c r="C73" s="998"/>
      <c r="D73" s="998"/>
      <c r="E73" s="998"/>
      <c r="F73" s="998"/>
      <c r="G73" s="998"/>
      <c r="H73" s="998"/>
      <c r="I73" s="998"/>
      <c r="J73" s="998"/>
      <c r="K73" s="998"/>
      <c r="L73" s="998"/>
      <c r="M73" s="998"/>
      <c r="N73" s="998"/>
      <c r="O73" s="998"/>
      <c r="P73" s="998"/>
      <c r="Q73" s="999"/>
    </row>
    <row r="74" spans="2:17" ht="16" customHeight="1" thickBot="1">
      <c r="B74" s="1000"/>
      <c r="C74" s="992"/>
      <c r="D74" s="992"/>
      <c r="E74" s="992"/>
      <c r="F74" s="992"/>
      <c r="G74" s="992"/>
      <c r="H74" s="992"/>
      <c r="I74" s="992"/>
      <c r="J74" s="992"/>
      <c r="K74" s="992"/>
      <c r="L74" s="992"/>
      <c r="M74" s="992"/>
      <c r="N74" s="992"/>
      <c r="O74" s="992"/>
      <c r="P74" s="992"/>
      <c r="Q74" s="993"/>
    </row>
    <row r="75" spans="2:17">
      <c r="B75" s="946" t="s">
        <v>16</v>
      </c>
      <c r="C75" s="947"/>
      <c r="D75" s="947"/>
      <c r="E75" s="947"/>
      <c r="F75" s="947"/>
      <c r="G75" s="947"/>
      <c r="H75" s="947"/>
      <c r="I75" s="947"/>
      <c r="J75" s="947"/>
      <c r="K75" s="947"/>
      <c r="L75" s="947"/>
      <c r="M75" s="947"/>
      <c r="N75" s="947"/>
      <c r="O75" s="947"/>
      <c r="P75" s="947"/>
      <c r="Q75" s="948"/>
    </row>
    <row r="76" spans="2:17" ht="25" customHeight="1">
      <c r="B76" s="946"/>
      <c r="C76" s="947"/>
      <c r="D76" s="947"/>
      <c r="E76" s="947"/>
      <c r="F76" s="947"/>
      <c r="G76" s="947"/>
      <c r="H76" s="947"/>
      <c r="I76" s="947"/>
      <c r="J76" s="947"/>
      <c r="K76" s="947"/>
      <c r="L76" s="947"/>
      <c r="M76" s="947"/>
      <c r="N76" s="947"/>
      <c r="O76" s="947"/>
      <c r="P76" s="947"/>
      <c r="Q76" s="948"/>
    </row>
    <row r="77" spans="2:17" ht="25" customHeight="1" thickBot="1">
      <c r="B77" s="14"/>
      <c r="C77" s="998" t="s">
        <v>126</v>
      </c>
      <c r="D77" s="998"/>
      <c r="E77" s="998"/>
      <c r="F77" s="998"/>
      <c r="G77" s="998"/>
      <c r="H77" s="998"/>
      <c r="I77" s="998"/>
      <c r="J77" s="998"/>
      <c r="K77" s="998"/>
      <c r="L77" s="998"/>
      <c r="M77" s="998"/>
      <c r="N77" s="998"/>
      <c r="O77" s="998"/>
      <c r="P77" s="998"/>
      <c r="Q77" s="15"/>
    </row>
    <row r="78" spans="2:17" s="123" customFormat="1" ht="25" customHeight="1">
      <c r="B78" s="150"/>
      <c r="C78" s="189"/>
      <c r="D78" s="239"/>
      <c r="E78" s="127"/>
      <c r="F78" s="127"/>
      <c r="G78" s="127"/>
      <c r="H78" s="127"/>
      <c r="I78" s="127"/>
      <c r="J78" s="240"/>
      <c r="K78" s="1001" t="s">
        <v>195</v>
      </c>
      <c r="L78" s="1002"/>
      <c r="M78" s="1001" t="s">
        <v>140</v>
      </c>
      <c r="N78" s="1002"/>
      <c r="O78" s="128"/>
      <c r="P78" s="190"/>
      <c r="Q78" s="128"/>
    </row>
    <row r="79" spans="2:17" s="123" customFormat="1" ht="25" customHeight="1" thickBot="1">
      <c r="B79" s="129"/>
      <c r="C79" s="124"/>
      <c r="D79" s="243" t="s">
        <v>242</v>
      </c>
      <c r="E79" s="244" t="s">
        <v>48</v>
      </c>
      <c r="F79" s="245"/>
      <c r="G79" s="245"/>
      <c r="H79" s="245"/>
      <c r="I79" s="245"/>
      <c r="J79" s="245"/>
      <c r="K79" s="244" t="s">
        <v>367</v>
      </c>
      <c r="L79" s="244"/>
      <c r="M79" s="244" t="s">
        <v>178</v>
      </c>
      <c r="N79" s="244"/>
      <c r="O79" s="246"/>
      <c r="P79" s="125"/>
      <c r="Q79" s="151"/>
    </row>
    <row r="80" spans="2:17" s="123" customFormat="1" ht="25" customHeight="1">
      <c r="B80" s="129"/>
      <c r="C80" s="124"/>
      <c r="D80" s="133"/>
      <c r="E80" s="242"/>
      <c r="F80" s="126"/>
      <c r="G80" s="126"/>
      <c r="H80" s="126"/>
      <c r="I80" s="126"/>
      <c r="J80" s="126"/>
      <c r="K80" s="681">
        <f>'Set Up Area - Labor'!F2</f>
        <v>44</v>
      </c>
      <c r="L80" s="204"/>
      <c r="M80" s="204">
        <f>'Set Up Area -MATERIALS'!J2</f>
        <v>40600</v>
      </c>
      <c r="N80" s="204"/>
      <c r="O80" s="234"/>
      <c r="P80" s="125"/>
      <c r="Q80" s="151"/>
    </row>
    <row r="81" spans="2:17" s="123" customFormat="1" ht="25" customHeight="1">
      <c r="B81" s="129"/>
      <c r="C81" s="124"/>
      <c r="D81" s="129"/>
      <c r="E81" s="119"/>
      <c r="F81" s="119"/>
      <c r="G81" s="119"/>
      <c r="H81" s="119"/>
      <c r="I81" s="119"/>
      <c r="J81" s="119"/>
      <c r="K81" s="235"/>
      <c r="L81" s="235"/>
      <c r="M81" s="119"/>
      <c r="N81" s="119"/>
      <c r="O81" s="151"/>
      <c r="P81" s="125"/>
      <c r="Q81" s="151"/>
    </row>
    <row r="82" spans="2:17" s="123" customFormat="1" ht="25" customHeight="1" thickBot="1">
      <c r="B82" s="129"/>
      <c r="C82" s="124"/>
      <c r="D82" s="129"/>
      <c r="E82" s="119"/>
      <c r="F82" s="119"/>
      <c r="G82" s="119"/>
      <c r="H82" s="119"/>
      <c r="I82" s="119"/>
      <c r="J82" s="119"/>
      <c r="K82" s="236"/>
      <c r="L82" s="236" t="s">
        <v>232</v>
      </c>
      <c r="M82" s="205">
        <f>M80</f>
        <v>40600</v>
      </c>
      <c r="N82" s="235"/>
      <c r="O82" s="151"/>
      <c r="P82" s="237"/>
      <c r="Q82" s="132"/>
    </row>
    <row r="83" spans="2:17" s="123" customFormat="1" ht="25" customHeight="1" thickBot="1">
      <c r="B83" s="129"/>
      <c r="C83" s="124"/>
      <c r="D83" s="130"/>
      <c r="E83" s="131"/>
      <c r="F83" s="131"/>
      <c r="G83" s="131"/>
      <c r="H83" s="131"/>
      <c r="I83" s="131"/>
      <c r="J83" s="131"/>
      <c r="K83" s="131"/>
      <c r="L83" s="131"/>
      <c r="M83" s="241"/>
      <c r="N83" s="131"/>
      <c r="O83" s="132"/>
      <c r="P83" s="238"/>
      <c r="Q83" s="234"/>
    </row>
    <row r="84" spans="2:17" s="123" customFormat="1" ht="15.5" customHeight="1">
      <c r="B84" s="129"/>
      <c r="C84" s="119"/>
      <c r="D84" s="126"/>
      <c r="E84" s="126"/>
      <c r="F84" s="126"/>
      <c r="G84" s="126"/>
      <c r="H84" s="126"/>
      <c r="I84" s="126"/>
      <c r="J84" s="126"/>
      <c r="K84" s="301" t="s">
        <v>271</v>
      </c>
      <c r="L84" s="301">
        <f>'Set Up Area - Labor'!F2</f>
        <v>44</v>
      </c>
      <c r="M84" s="126"/>
      <c r="N84" s="126"/>
      <c r="O84" s="126"/>
      <c r="P84" s="119"/>
      <c r="Q84" s="151"/>
    </row>
    <row r="85" spans="2:17" s="123" customFormat="1" ht="16" customHeight="1" thickBot="1">
      <c r="B85" s="130"/>
      <c r="C85" s="131"/>
      <c r="D85" s="131"/>
      <c r="E85" s="131"/>
      <c r="F85" s="131"/>
      <c r="G85" s="131"/>
      <c r="H85" s="131"/>
      <c r="I85" s="131"/>
      <c r="J85" s="131"/>
      <c r="K85" s="131"/>
      <c r="L85" s="131"/>
      <c r="M85" s="131"/>
      <c r="N85" s="131"/>
      <c r="O85" s="131"/>
      <c r="P85" s="131"/>
      <c r="Q85" s="132"/>
    </row>
    <row r="86" spans="2:17">
      <c r="B86" s="946" t="s">
        <v>375</v>
      </c>
      <c r="C86" s="947"/>
      <c r="D86" s="947"/>
      <c r="E86" s="947"/>
      <c r="F86" s="947"/>
      <c r="G86" s="947"/>
      <c r="H86" s="947"/>
      <c r="I86" s="947"/>
      <c r="J86" s="947"/>
      <c r="K86" s="947"/>
      <c r="L86" s="947"/>
      <c r="M86" s="947"/>
      <c r="N86" s="947"/>
      <c r="O86" s="947"/>
      <c r="P86" s="947"/>
      <c r="Q86" s="948"/>
    </row>
    <row r="87" spans="2:17">
      <c r="B87" s="946"/>
      <c r="C87" s="947"/>
      <c r="D87" s="947"/>
      <c r="E87" s="947"/>
      <c r="F87" s="947"/>
      <c r="G87" s="947"/>
      <c r="H87" s="947"/>
      <c r="I87" s="947"/>
      <c r="J87" s="947"/>
      <c r="K87" s="947"/>
      <c r="L87" s="947"/>
      <c r="M87" s="947"/>
      <c r="N87" s="947"/>
      <c r="O87" s="947"/>
      <c r="P87" s="947"/>
      <c r="Q87" s="948"/>
    </row>
    <row r="88" spans="2:17" ht="25" customHeight="1">
      <c r="B88" s="970" t="s">
        <v>135</v>
      </c>
      <c r="C88" s="971"/>
      <c r="D88" s="971"/>
      <c r="E88" s="971"/>
      <c r="F88" s="971"/>
      <c r="G88" s="971"/>
      <c r="H88" s="971"/>
      <c r="I88" s="971"/>
      <c r="J88" s="971"/>
      <c r="K88" s="971"/>
      <c r="L88" s="971"/>
      <c r="M88" s="971"/>
      <c r="N88" s="971"/>
      <c r="O88" s="971"/>
      <c r="P88" s="971"/>
      <c r="Q88" s="972"/>
    </row>
    <row r="89" spans="2:17">
      <c r="B89" s="970"/>
      <c r="C89" s="971"/>
      <c r="D89" s="971"/>
      <c r="E89" s="971"/>
      <c r="F89" s="971"/>
      <c r="G89" s="971"/>
      <c r="H89" s="971"/>
      <c r="I89" s="971"/>
      <c r="J89" s="971"/>
      <c r="K89" s="971"/>
      <c r="L89" s="971"/>
      <c r="M89" s="971"/>
      <c r="N89" s="971"/>
      <c r="O89" s="971"/>
      <c r="P89" s="971"/>
      <c r="Q89" s="972"/>
    </row>
    <row r="90" spans="2:17">
      <c r="B90" s="970"/>
      <c r="C90" s="971"/>
      <c r="D90" s="971"/>
      <c r="E90" s="971"/>
      <c r="F90" s="971"/>
      <c r="G90" s="971"/>
      <c r="H90" s="971"/>
      <c r="I90" s="971"/>
      <c r="J90" s="971"/>
      <c r="K90" s="971"/>
      <c r="L90" s="971"/>
      <c r="M90" s="971"/>
      <c r="N90" s="971"/>
      <c r="O90" s="971"/>
      <c r="P90" s="971"/>
      <c r="Q90" s="972"/>
    </row>
    <row r="91" spans="2:17">
      <c r="B91" s="970"/>
      <c r="C91" s="971"/>
      <c r="D91" s="971"/>
      <c r="E91" s="971"/>
      <c r="F91" s="971"/>
      <c r="G91" s="971"/>
      <c r="H91" s="971"/>
      <c r="I91" s="971"/>
      <c r="J91" s="971"/>
      <c r="K91" s="971"/>
      <c r="L91" s="971"/>
      <c r="M91" s="971"/>
      <c r="N91" s="971"/>
      <c r="O91" s="971"/>
      <c r="P91" s="971"/>
      <c r="Q91" s="972"/>
    </row>
    <row r="92" spans="2:17">
      <c r="B92" s="970"/>
      <c r="C92" s="971"/>
      <c r="D92" s="971"/>
      <c r="E92" s="971"/>
      <c r="F92" s="971"/>
      <c r="G92" s="971"/>
      <c r="H92" s="971"/>
      <c r="I92" s="971"/>
      <c r="J92" s="971"/>
      <c r="K92" s="971"/>
      <c r="L92" s="971"/>
      <c r="M92" s="971"/>
      <c r="N92" s="971"/>
      <c r="O92" s="971"/>
      <c r="P92" s="971"/>
      <c r="Q92" s="972"/>
    </row>
    <row r="93" spans="2:17">
      <c r="B93" s="970"/>
      <c r="C93" s="971"/>
      <c r="D93" s="971"/>
      <c r="E93" s="971"/>
      <c r="F93" s="971"/>
      <c r="G93" s="971"/>
      <c r="H93" s="971"/>
      <c r="I93" s="971"/>
      <c r="J93" s="971"/>
      <c r="K93" s="971"/>
      <c r="L93" s="971"/>
      <c r="M93" s="971"/>
      <c r="N93" s="971"/>
      <c r="O93" s="971"/>
      <c r="P93" s="971"/>
      <c r="Q93" s="972"/>
    </row>
    <row r="94" spans="2:17">
      <c r="B94" s="970"/>
      <c r="C94" s="971"/>
      <c r="D94" s="971"/>
      <c r="E94" s="971"/>
      <c r="F94" s="971"/>
      <c r="G94" s="971"/>
      <c r="H94" s="971"/>
      <c r="I94" s="971"/>
      <c r="J94" s="971"/>
      <c r="K94" s="971"/>
      <c r="L94" s="971"/>
      <c r="M94" s="971"/>
      <c r="N94" s="971"/>
      <c r="O94" s="971"/>
      <c r="P94" s="971"/>
      <c r="Q94" s="972"/>
    </row>
    <row r="95" spans="2:17">
      <c r="B95" s="970"/>
      <c r="C95" s="971"/>
      <c r="D95" s="971"/>
      <c r="E95" s="971"/>
      <c r="F95" s="971"/>
      <c r="G95" s="971"/>
      <c r="H95" s="971"/>
      <c r="I95" s="971"/>
      <c r="J95" s="971"/>
      <c r="K95" s="971"/>
      <c r="L95" s="971"/>
      <c r="M95" s="971"/>
      <c r="N95" s="971"/>
      <c r="O95" s="971"/>
      <c r="P95" s="971"/>
      <c r="Q95" s="972"/>
    </row>
    <row r="96" spans="2:17">
      <c r="B96" s="970"/>
      <c r="C96" s="971"/>
      <c r="D96" s="971"/>
      <c r="E96" s="971"/>
      <c r="F96" s="971"/>
      <c r="G96" s="971"/>
      <c r="H96" s="971"/>
      <c r="I96" s="971"/>
      <c r="J96" s="971"/>
      <c r="K96" s="971"/>
      <c r="L96" s="971"/>
      <c r="M96" s="971"/>
      <c r="N96" s="971"/>
      <c r="O96" s="971"/>
      <c r="P96" s="971"/>
      <c r="Q96" s="972"/>
    </row>
    <row r="97" spans="2:17">
      <c r="B97" s="970"/>
      <c r="C97" s="971"/>
      <c r="D97" s="971"/>
      <c r="E97" s="971"/>
      <c r="F97" s="971"/>
      <c r="G97" s="971"/>
      <c r="H97" s="971"/>
      <c r="I97" s="971"/>
      <c r="J97" s="971"/>
      <c r="K97" s="971"/>
      <c r="L97" s="971"/>
      <c r="M97" s="971"/>
      <c r="N97" s="971"/>
      <c r="O97" s="971"/>
      <c r="P97" s="971"/>
      <c r="Q97" s="972"/>
    </row>
    <row r="98" spans="2:17" ht="21" customHeight="1">
      <c r="B98" s="970"/>
      <c r="C98" s="971"/>
      <c r="D98" s="971"/>
      <c r="E98" s="971"/>
      <c r="F98" s="971"/>
      <c r="G98" s="971"/>
      <c r="H98" s="971"/>
      <c r="I98" s="971"/>
      <c r="J98" s="971"/>
      <c r="K98" s="971"/>
      <c r="L98" s="971"/>
      <c r="M98" s="971"/>
      <c r="N98" s="971"/>
      <c r="O98" s="971"/>
      <c r="P98" s="971"/>
      <c r="Q98" s="972"/>
    </row>
    <row r="99" spans="2:17">
      <c r="B99" s="970"/>
      <c r="C99" s="971"/>
      <c r="D99" s="971"/>
      <c r="E99" s="971"/>
      <c r="F99" s="971"/>
      <c r="G99" s="971"/>
      <c r="H99" s="971"/>
      <c r="I99" s="971"/>
      <c r="J99" s="971"/>
      <c r="K99" s="971"/>
      <c r="L99" s="971"/>
      <c r="M99" s="971"/>
      <c r="N99" s="971"/>
      <c r="O99" s="971"/>
      <c r="P99" s="971"/>
      <c r="Q99" s="972"/>
    </row>
    <row r="100" spans="2:17" ht="16.25" thickBot="1">
      <c r="B100" s="973"/>
      <c r="C100" s="974"/>
      <c r="D100" s="974"/>
      <c r="E100" s="974"/>
      <c r="F100" s="974"/>
      <c r="G100" s="974"/>
      <c r="H100" s="974"/>
      <c r="I100" s="974"/>
      <c r="J100" s="974"/>
      <c r="K100" s="974"/>
      <c r="L100" s="974"/>
      <c r="M100" s="974"/>
      <c r="N100" s="974"/>
      <c r="O100" s="974"/>
      <c r="P100" s="974"/>
      <c r="Q100" s="975"/>
    </row>
  </sheetData>
  <mergeCells count="29">
    <mergeCell ref="B86:Q87"/>
    <mergeCell ref="B88:Q100"/>
    <mergeCell ref="B63:Q64"/>
    <mergeCell ref="B33:Q44"/>
    <mergeCell ref="B47:Q62"/>
    <mergeCell ref="D65:Q65"/>
    <mergeCell ref="B66:Q74"/>
    <mergeCell ref="C77:P77"/>
    <mergeCell ref="B75:Q76"/>
    <mergeCell ref="M78:N78"/>
    <mergeCell ref="K78:L78"/>
    <mergeCell ref="B9:F10"/>
    <mergeCell ref="G8:M8"/>
    <mergeCell ref="G9:M10"/>
    <mergeCell ref="B8:F8"/>
    <mergeCell ref="N8:Q8"/>
    <mergeCell ref="N9:Q10"/>
    <mergeCell ref="B11:Q11"/>
    <mergeCell ref="B12:Q18"/>
    <mergeCell ref="B19:Q19"/>
    <mergeCell ref="B32:Q32"/>
    <mergeCell ref="B45:Q46"/>
    <mergeCell ref="F2:L7"/>
    <mergeCell ref="N2:Q3"/>
    <mergeCell ref="M2:M3"/>
    <mergeCell ref="M4:M5"/>
    <mergeCell ref="N4:Q5"/>
    <mergeCell ref="M6:M7"/>
    <mergeCell ref="N6:Q7"/>
  </mergeCells>
  <hyperlinks>
    <hyperlink ref="C77" location="'v1 Field Cage--Details'!A1" display="(follow link for detailed summary)"/>
    <hyperlink ref="C77:P77" location="'Set Up Area -MATERIALS'!A1" display="Set Up Area - Materials - Details"/>
    <hyperlink ref="B66:Q74" location="'Set Up Area - Labor'!A1" display="Set Up Area - Labor -Details"/>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theme="9" tint="0.39997558519241921"/>
  </sheetPr>
  <dimension ref="B1:S102"/>
  <sheetViews>
    <sheetView topLeftCell="A64" zoomScale="70" zoomScaleNormal="70" zoomScalePageLayoutView="70" workbookViewId="0">
      <selection activeCell="N4" sqref="N4:Q5"/>
    </sheetView>
  </sheetViews>
  <sheetFormatPr baseColWidth="10" defaultColWidth="10.83203125" defaultRowHeight="15" x14ac:dyDescent="0"/>
  <cols>
    <col min="1" max="1" width="3.5" style="6" customWidth="1"/>
    <col min="2" max="2" width="5" style="6" customWidth="1"/>
    <col min="3" max="3" width="6.1640625" style="6" customWidth="1"/>
    <col min="4" max="4" width="15.5" style="6" customWidth="1"/>
    <col min="5" max="8" width="10.83203125" style="6"/>
    <col min="9" max="9" width="23.83203125" style="6" customWidth="1"/>
    <col min="10" max="10" width="14" style="6" customWidth="1"/>
    <col min="11" max="11" width="13.5" style="6" customWidth="1"/>
    <col min="12" max="12" width="12.83203125" style="6" customWidth="1"/>
    <col min="13" max="13" width="16" style="6" customWidth="1"/>
    <col min="14" max="14" width="17" style="6" customWidth="1"/>
    <col min="15" max="16384" width="10.83203125" style="6"/>
  </cols>
  <sheetData>
    <row r="1" spans="2:17" ht="16.25" thickBot="1"/>
    <row r="2" spans="2:17" ht="26" customHeight="1">
      <c r="B2" s="1"/>
      <c r="C2" s="2"/>
      <c r="D2" s="2"/>
      <c r="E2" s="2"/>
      <c r="F2" s="915" t="s">
        <v>21</v>
      </c>
      <c r="G2" s="888"/>
      <c r="H2" s="888"/>
      <c r="I2" s="888"/>
      <c r="J2" s="888"/>
      <c r="K2" s="888"/>
      <c r="L2" s="916"/>
      <c r="M2" s="924" t="s">
        <v>1</v>
      </c>
      <c r="N2" s="919">
        <v>43488</v>
      </c>
      <c r="O2" s="920"/>
      <c r="P2" s="920"/>
      <c r="Q2" s="921"/>
    </row>
    <row r="3" spans="2:17" ht="16" customHeight="1" thickBot="1">
      <c r="B3" s="3"/>
      <c r="C3" s="4"/>
      <c r="D3" s="4"/>
      <c r="E3" s="4"/>
      <c r="F3" s="917"/>
      <c r="G3" s="891"/>
      <c r="H3" s="891"/>
      <c r="I3" s="891"/>
      <c r="J3" s="891"/>
      <c r="K3" s="891"/>
      <c r="L3" s="918"/>
      <c r="M3" s="925"/>
      <c r="N3" s="922"/>
      <c r="O3" s="922"/>
      <c r="P3" s="922"/>
      <c r="Q3" s="923"/>
    </row>
    <row r="4" spans="2:17" ht="18" customHeight="1">
      <c r="B4" s="3"/>
      <c r="C4" s="4"/>
      <c r="D4" s="4"/>
      <c r="E4" s="4"/>
      <c r="F4" s="917"/>
      <c r="G4" s="891"/>
      <c r="H4" s="891"/>
      <c r="I4" s="891"/>
      <c r="J4" s="891"/>
      <c r="K4" s="891"/>
      <c r="L4" s="918"/>
      <c r="M4" s="924" t="s">
        <v>0</v>
      </c>
      <c r="N4" s="920" t="s">
        <v>42</v>
      </c>
      <c r="O4" s="920"/>
      <c r="P4" s="920"/>
      <c r="Q4" s="921"/>
    </row>
    <row r="5" spans="2:17" ht="16.25" thickBot="1">
      <c r="B5" s="3"/>
      <c r="C5" s="4"/>
      <c r="D5" s="4"/>
      <c r="E5" s="4"/>
      <c r="F5" s="917"/>
      <c r="G5" s="891"/>
      <c r="H5" s="891"/>
      <c r="I5" s="891"/>
      <c r="J5" s="891"/>
      <c r="K5" s="891"/>
      <c r="L5" s="918"/>
      <c r="M5" s="926"/>
      <c r="N5" s="1003"/>
      <c r="O5" s="1003"/>
      <c r="P5" s="1003"/>
      <c r="Q5" s="1004"/>
    </row>
    <row r="6" spans="2:17" ht="21" customHeight="1">
      <c r="B6" s="3"/>
      <c r="C6" s="4"/>
      <c r="D6" s="4"/>
      <c r="E6" s="4"/>
      <c r="F6" s="917"/>
      <c r="G6" s="891"/>
      <c r="H6" s="891"/>
      <c r="I6" s="891"/>
      <c r="J6" s="891"/>
      <c r="K6" s="891"/>
      <c r="L6" s="891"/>
      <c r="M6" s="929" t="s">
        <v>2</v>
      </c>
      <c r="N6" s="1005" t="str">
        <f>'Set Up Area SUMMARY'!N6:Q7</f>
        <v>141 v2</v>
      </c>
      <c r="O6" s="1005"/>
      <c r="P6" s="1005"/>
      <c r="Q6" s="1006"/>
    </row>
    <row r="7" spans="2:17" ht="16.25" thickBot="1">
      <c r="B7" s="3"/>
      <c r="C7" s="4"/>
      <c r="D7" s="4"/>
      <c r="E7" s="4"/>
      <c r="F7" s="917"/>
      <c r="G7" s="894"/>
      <c r="H7" s="894"/>
      <c r="I7" s="894"/>
      <c r="J7" s="894"/>
      <c r="K7" s="894"/>
      <c r="L7" s="894"/>
      <c r="M7" s="930"/>
      <c r="N7" s="1007"/>
      <c r="O7" s="1007"/>
      <c r="P7" s="1007"/>
      <c r="Q7" s="1008"/>
    </row>
    <row r="8" spans="2:17" s="13" customFormat="1" ht="27" customHeight="1">
      <c r="B8" s="937" t="s">
        <v>22</v>
      </c>
      <c r="C8" s="938"/>
      <c r="D8" s="938"/>
      <c r="E8" s="938"/>
      <c r="F8" s="939"/>
      <c r="G8" s="937" t="s">
        <v>23</v>
      </c>
      <c r="H8" s="938"/>
      <c r="I8" s="938"/>
      <c r="J8" s="938"/>
      <c r="K8" s="938"/>
      <c r="L8" s="938"/>
      <c r="M8" s="955"/>
      <c r="N8" s="962" t="s">
        <v>24</v>
      </c>
      <c r="O8" s="963"/>
      <c r="P8" s="963"/>
      <c r="Q8" s="955"/>
    </row>
    <row r="9" spans="2:17">
      <c r="B9" s="949" t="s">
        <v>43</v>
      </c>
      <c r="C9" s="950"/>
      <c r="D9" s="950"/>
      <c r="E9" s="950"/>
      <c r="F9" s="951"/>
      <c r="G9" s="956" t="str">
        <f>Nav!H13</f>
        <v>1.03.02.02</v>
      </c>
      <c r="H9" s="957"/>
      <c r="I9" s="957"/>
      <c r="J9" s="957"/>
      <c r="K9" s="957"/>
      <c r="L9" s="957"/>
      <c r="M9" s="958"/>
      <c r="N9" s="964"/>
      <c r="O9" s="965"/>
      <c r="P9" s="965"/>
      <c r="Q9" s="966"/>
    </row>
    <row r="10" spans="2:17" ht="16.25" thickBot="1">
      <c r="B10" s="952"/>
      <c r="C10" s="953"/>
      <c r="D10" s="953"/>
      <c r="E10" s="953"/>
      <c r="F10" s="954"/>
      <c r="G10" s="959"/>
      <c r="H10" s="960"/>
      <c r="I10" s="960"/>
      <c r="J10" s="960"/>
      <c r="K10" s="960"/>
      <c r="L10" s="960"/>
      <c r="M10" s="961"/>
      <c r="N10" s="967"/>
      <c r="O10" s="968"/>
      <c r="P10" s="968"/>
      <c r="Q10" s="969"/>
    </row>
    <row r="11" spans="2:17" s="13" customFormat="1" ht="27" customHeight="1">
      <c r="B11" s="937" t="s">
        <v>3</v>
      </c>
      <c r="C11" s="938"/>
      <c r="D11" s="938"/>
      <c r="E11" s="938"/>
      <c r="F11" s="938"/>
      <c r="G11" s="938"/>
      <c r="H11" s="938"/>
      <c r="I11" s="938"/>
      <c r="J11" s="938"/>
      <c r="K11" s="938"/>
      <c r="L11" s="938"/>
      <c r="M11" s="938"/>
      <c r="N11" s="938"/>
      <c r="O11" s="938"/>
      <c r="P11" s="938"/>
      <c r="Q11" s="939"/>
    </row>
    <row r="12" spans="2:17" ht="18" customHeight="1">
      <c r="B12" s="940" t="s">
        <v>366</v>
      </c>
      <c r="C12" s="1009"/>
      <c r="D12" s="1009"/>
      <c r="E12" s="1009"/>
      <c r="F12" s="1009"/>
      <c r="G12" s="1009"/>
      <c r="H12" s="1009"/>
      <c r="I12" s="1009"/>
      <c r="J12" s="1009"/>
      <c r="K12" s="1009"/>
      <c r="L12" s="1009"/>
      <c r="M12" s="1009"/>
      <c r="N12" s="1009"/>
      <c r="O12" s="1009"/>
      <c r="P12" s="1009"/>
      <c r="Q12" s="1010"/>
    </row>
    <row r="13" spans="2:17" ht="18" customHeight="1">
      <c r="B13" s="1011"/>
      <c r="C13" s="1009"/>
      <c r="D13" s="1009"/>
      <c r="E13" s="1009"/>
      <c r="F13" s="1009"/>
      <c r="G13" s="1009"/>
      <c r="H13" s="1009"/>
      <c r="I13" s="1009"/>
      <c r="J13" s="1009"/>
      <c r="K13" s="1009"/>
      <c r="L13" s="1009"/>
      <c r="M13" s="1009"/>
      <c r="N13" s="1009"/>
      <c r="O13" s="1009"/>
      <c r="P13" s="1009"/>
      <c r="Q13" s="1010"/>
    </row>
    <row r="14" spans="2:17" ht="18" customHeight="1">
      <c r="B14" s="1011"/>
      <c r="C14" s="1009"/>
      <c r="D14" s="1009"/>
      <c r="E14" s="1009"/>
      <c r="F14" s="1009"/>
      <c r="G14" s="1009"/>
      <c r="H14" s="1009"/>
      <c r="I14" s="1009"/>
      <c r="J14" s="1009"/>
      <c r="K14" s="1009"/>
      <c r="L14" s="1009"/>
      <c r="M14" s="1009"/>
      <c r="N14" s="1009"/>
      <c r="O14" s="1009"/>
      <c r="P14" s="1009"/>
      <c r="Q14" s="1010"/>
    </row>
    <row r="15" spans="2:17">
      <c r="B15" s="1011"/>
      <c r="C15" s="1009"/>
      <c r="D15" s="1009"/>
      <c r="E15" s="1009"/>
      <c r="F15" s="1009"/>
      <c r="G15" s="1009"/>
      <c r="H15" s="1009"/>
      <c r="I15" s="1009"/>
      <c r="J15" s="1009"/>
      <c r="K15" s="1009"/>
      <c r="L15" s="1009"/>
      <c r="M15" s="1009"/>
      <c r="N15" s="1009"/>
      <c r="O15" s="1009"/>
      <c r="P15" s="1009"/>
      <c r="Q15" s="1010"/>
    </row>
    <row r="16" spans="2:17">
      <c r="B16" s="1011"/>
      <c r="C16" s="1009"/>
      <c r="D16" s="1009"/>
      <c r="E16" s="1009"/>
      <c r="F16" s="1009"/>
      <c r="G16" s="1009"/>
      <c r="H16" s="1009"/>
      <c r="I16" s="1009"/>
      <c r="J16" s="1009"/>
      <c r="K16" s="1009"/>
      <c r="L16" s="1009"/>
      <c r="M16" s="1009"/>
      <c r="N16" s="1009"/>
      <c r="O16" s="1009"/>
      <c r="P16" s="1009"/>
      <c r="Q16" s="1010"/>
    </row>
    <row r="17" spans="2:17">
      <c r="B17" s="1011"/>
      <c r="C17" s="1009"/>
      <c r="D17" s="1009"/>
      <c r="E17" s="1009"/>
      <c r="F17" s="1009"/>
      <c r="G17" s="1009"/>
      <c r="H17" s="1009"/>
      <c r="I17" s="1009"/>
      <c r="J17" s="1009"/>
      <c r="K17" s="1009"/>
      <c r="L17" s="1009"/>
      <c r="M17" s="1009"/>
      <c r="N17" s="1009"/>
      <c r="O17" s="1009"/>
      <c r="P17" s="1009"/>
      <c r="Q17" s="1010"/>
    </row>
    <row r="18" spans="2:17" ht="16.25" thickBot="1">
      <c r="B18" s="1011"/>
      <c r="C18" s="1009"/>
      <c r="D18" s="1009"/>
      <c r="E18" s="1009"/>
      <c r="F18" s="1009"/>
      <c r="G18" s="1009"/>
      <c r="H18" s="1009"/>
      <c r="I18" s="1009"/>
      <c r="J18" s="1009"/>
      <c r="K18" s="1009"/>
      <c r="L18" s="1009"/>
      <c r="M18" s="1009"/>
      <c r="N18" s="1009"/>
      <c r="O18" s="1009"/>
      <c r="P18" s="1009"/>
      <c r="Q18" s="1010"/>
    </row>
    <row r="19" spans="2:17" s="13" customFormat="1" ht="27" customHeight="1">
      <c r="B19" s="937" t="s">
        <v>4</v>
      </c>
      <c r="C19" s="938"/>
      <c r="D19" s="938"/>
      <c r="E19" s="938"/>
      <c r="F19" s="938"/>
      <c r="G19" s="938"/>
      <c r="H19" s="938"/>
      <c r="I19" s="938"/>
      <c r="J19" s="938"/>
      <c r="K19" s="938"/>
      <c r="L19" s="938"/>
      <c r="M19" s="938"/>
      <c r="N19" s="938"/>
      <c r="O19" s="938"/>
      <c r="P19" s="938"/>
      <c r="Q19" s="939"/>
    </row>
    <row r="20" spans="2:17">
      <c r="B20" s="5"/>
      <c r="Q20" s="7"/>
    </row>
    <row r="21" spans="2:17">
      <c r="B21" s="5"/>
      <c r="Q21" s="7"/>
    </row>
    <row r="22" spans="2:17" ht="18.5" thickBot="1">
      <c r="B22" s="5"/>
      <c r="C22" s="12"/>
      <c r="D22" s="11" t="s">
        <v>5</v>
      </c>
      <c r="Q22" s="7"/>
    </row>
    <row r="23" spans="2:17" ht="18.5" thickBot="1">
      <c r="B23" s="5"/>
      <c r="C23" s="12" t="s">
        <v>37</v>
      </c>
      <c r="D23" s="11" t="s">
        <v>6</v>
      </c>
      <c r="Q23" s="7"/>
    </row>
    <row r="24" spans="2:17" ht="18.5" thickBot="1">
      <c r="B24" s="5"/>
      <c r="C24" s="12" t="s">
        <v>37</v>
      </c>
      <c r="D24" s="11" t="s">
        <v>7</v>
      </c>
      <c r="Q24" s="7"/>
    </row>
    <row r="25" spans="2:17" ht="18.5" thickBot="1">
      <c r="B25" s="5"/>
      <c r="C25" s="12" t="s">
        <v>37</v>
      </c>
      <c r="D25" s="11" t="s">
        <v>8</v>
      </c>
      <c r="Q25" s="7"/>
    </row>
    <row r="26" spans="2:17" ht="18.5" thickBot="1">
      <c r="B26" s="5"/>
      <c r="C26" s="12" t="s">
        <v>37</v>
      </c>
      <c r="D26" s="11" t="s">
        <v>9</v>
      </c>
      <c r="Q26" s="7"/>
    </row>
    <row r="27" spans="2:17" ht="18.5" thickBot="1">
      <c r="B27" s="5"/>
      <c r="C27" s="12" t="s">
        <v>37</v>
      </c>
      <c r="D27" s="11" t="s">
        <v>10</v>
      </c>
      <c r="Q27" s="7"/>
    </row>
    <row r="28" spans="2:17" ht="18.5" thickBot="1">
      <c r="B28" s="5"/>
      <c r="C28" s="12" t="s">
        <v>37</v>
      </c>
      <c r="D28" s="11" t="s">
        <v>11</v>
      </c>
      <c r="Q28" s="7"/>
    </row>
    <row r="29" spans="2:17" ht="18.5" thickBot="1">
      <c r="B29" s="5"/>
      <c r="C29" s="12" t="s">
        <v>37</v>
      </c>
      <c r="D29" s="11" t="s">
        <v>12</v>
      </c>
      <c r="Q29" s="7"/>
    </row>
    <row r="30" spans="2:17">
      <c r="B30" s="5"/>
      <c r="Q30" s="7"/>
    </row>
    <row r="31" spans="2:17" ht="16.25" thickBot="1">
      <c r="B31" s="8"/>
      <c r="C31" s="9"/>
      <c r="D31" s="9"/>
      <c r="E31" s="9"/>
      <c r="F31" s="9"/>
      <c r="G31" s="9"/>
      <c r="H31" s="9"/>
      <c r="I31" s="9"/>
      <c r="J31" s="9"/>
      <c r="K31" s="9"/>
      <c r="L31" s="9"/>
      <c r="M31" s="9"/>
      <c r="N31" s="9"/>
      <c r="O31" s="9"/>
      <c r="P31" s="9"/>
      <c r="Q31" s="10"/>
    </row>
    <row r="32" spans="2:17" s="13" customFormat="1" ht="26" customHeight="1">
      <c r="B32" s="943" t="s">
        <v>13</v>
      </c>
      <c r="C32" s="944"/>
      <c r="D32" s="944"/>
      <c r="E32" s="944"/>
      <c r="F32" s="944"/>
      <c r="G32" s="944"/>
      <c r="H32" s="944"/>
      <c r="I32" s="944"/>
      <c r="J32" s="944"/>
      <c r="K32" s="944"/>
      <c r="L32" s="944"/>
      <c r="M32" s="944"/>
      <c r="N32" s="944"/>
      <c r="O32" s="944"/>
      <c r="P32" s="944"/>
      <c r="Q32" s="945"/>
    </row>
    <row r="33" spans="2:17">
      <c r="B33" s="979" t="s">
        <v>17</v>
      </c>
      <c r="C33" s="980"/>
      <c r="D33" s="980"/>
      <c r="E33" s="980"/>
      <c r="F33" s="980"/>
      <c r="G33" s="980"/>
      <c r="H33" s="980"/>
      <c r="I33" s="980"/>
      <c r="J33" s="980"/>
      <c r="K33" s="980"/>
      <c r="L33" s="980"/>
      <c r="M33" s="980"/>
      <c r="N33" s="980"/>
      <c r="O33" s="980"/>
      <c r="P33" s="980"/>
      <c r="Q33" s="981"/>
    </row>
    <row r="34" spans="2:17">
      <c r="B34" s="979"/>
      <c r="C34" s="980"/>
      <c r="D34" s="980"/>
      <c r="E34" s="980"/>
      <c r="F34" s="980"/>
      <c r="G34" s="980"/>
      <c r="H34" s="980"/>
      <c r="I34" s="980"/>
      <c r="J34" s="980"/>
      <c r="K34" s="980"/>
      <c r="L34" s="980"/>
      <c r="M34" s="980"/>
      <c r="N34" s="980"/>
      <c r="O34" s="980"/>
      <c r="P34" s="980"/>
      <c r="Q34" s="981"/>
    </row>
    <row r="35" spans="2:17">
      <c r="B35" s="979"/>
      <c r="C35" s="980"/>
      <c r="D35" s="980"/>
      <c r="E35" s="980"/>
      <c r="F35" s="980"/>
      <c r="G35" s="980"/>
      <c r="H35" s="980"/>
      <c r="I35" s="980"/>
      <c r="J35" s="980"/>
      <c r="K35" s="980"/>
      <c r="L35" s="980"/>
      <c r="M35" s="980"/>
      <c r="N35" s="980"/>
      <c r="O35" s="980"/>
      <c r="P35" s="980"/>
      <c r="Q35" s="981"/>
    </row>
    <row r="36" spans="2:17">
      <c r="B36" s="979"/>
      <c r="C36" s="980"/>
      <c r="D36" s="980"/>
      <c r="E36" s="980"/>
      <c r="F36" s="980"/>
      <c r="G36" s="980"/>
      <c r="H36" s="980"/>
      <c r="I36" s="980"/>
      <c r="J36" s="980"/>
      <c r="K36" s="980"/>
      <c r="L36" s="980"/>
      <c r="M36" s="980"/>
      <c r="N36" s="980"/>
      <c r="O36" s="980"/>
      <c r="P36" s="980"/>
      <c r="Q36" s="981"/>
    </row>
    <row r="37" spans="2:17">
      <c r="B37" s="979"/>
      <c r="C37" s="980"/>
      <c r="D37" s="980"/>
      <c r="E37" s="980"/>
      <c r="F37" s="980"/>
      <c r="G37" s="980"/>
      <c r="H37" s="980"/>
      <c r="I37" s="980"/>
      <c r="J37" s="980"/>
      <c r="K37" s="980"/>
      <c r="L37" s="980"/>
      <c r="M37" s="980"/>
      <c r="N37" s="980"/>
      <c r="O37" s="980"/>
      <c r="P37" s="980"/>
      <c r="Q37" s="981"/>
    </row>
    <row r="38" spans="2:17">
      <c r="B38" s="979"/>
      <c r="C38" s="980"/>
      <c r="D38" s="980"/>
      <c r="E38" s="980"/>
      <c r="F38" s="980"/>
      <c r="G38" s="980"/>
      <c r="H38" s="980"/>
      <c r="I38" s="980"/>
      <c r="J38" s="980"/>
      <c r="K38" s="980"/>
      <c r="L38" s="980"/>
      <c r="M38" s="980"/>
      <c r="N38" s="980"/>
      <c r="O38" s="980"/>
      <c r="P38" s="980"/>
      <c r="Q38" s="981"/>
    </row>
    <row r="39" spans="2:17">
      <c r="B39" s="979"/>
      <c r="C39" s="980"/>
      <c r="D39" s="980"/>
      <c r="E39" s="980"/>
      <c r="F39" s="980"/>
      <c r="G39" s="980"/>
      <c r="H39" s="980"/>
      <c r="I39" s="980"/>
      <c r="J39" s="980"/>
      <c r="K39" s="980"/>
      <c r="L39" s="980"/>
      <c r="M39" s="980"/>
      <c r="N39" s="980"/>
      <c r="O39" s="980"/>
      <c r="P39" s="980"/>
      <c r="Q39" s="981"/>
    </row>
    <row r="40" spans="2:17">
      <c r="B40" s="979"/>
      <c r="C40" s="980"/>
      <c r="D40" s="980"/>
      <c r="E40" s="980"/>
      <c r="F40" s="980"/>
      <c r="G40" s="980"/>
      <c r="H40" s="980"/>
      <c r="I40" s="980"/>
      <c r="J40" s="980"/>
      <c r="K40" s="980"/>
      <c r="L40" s="980"/>
      <c r="M40" s="980"/>
      <c r="N40" s="980"/>
      <c r="O40" s="980"/>
      <c r="P40" s="980"/>
      <c r="Q40" s="981"/>
    </row>
    <row r="41" spans="2:17">
      <c r="B41" s="979"/>
      <c r="C41" s="980"/>
      <c r="D41" s="980"/>
      <c r="E41" s="980"/>
      <c r="F41" s="980"/>
      <c r="G41" s="980"/>
      <c r="H41" s="980"/>
      <c r="I41" s="980"/>
      <c r="J41" s="980"/>
      <c r="K41" s="980"/>
      <c r="L41" s="980"/>
      <c r="M41" s="980"/>
      <c r="N41" s="980"/>
      <c r="O41" s="980"/>
      <c r="P41" s="980"/>
      <c r="Q41" s="981"/>
    </row>
    <row r="42" spans="2:17">
      <c r="B42" s="979"/>
      <c r="C42" s="980"/>
      <c r="D42" s="980"/>
      <c r="E42" s="980"/>
      <c r="F42" s="980"/>
      <c r="G42" s="980"/>
      <c r="H42" s="980"/>
      <c r="I42" s="980"/>
      <c r="J42" s="980"/>
      <c r="K42" s="980"/>
      <c r="L42" s="980"/>
      <c r="M42" s="980"/>
      <c r="N42" s="980"/>
      <c r="O42" s="980"/>
      <c r="P42" s="980"/>
      <c r="Q42" s="981"/>
    </row>
    <row r="43" spans="2:17">
      <c r="B43" s="979"/>
      <c r="C43" s="980"/>
      <c r="D43" s="980"/>
      <c r="E43" s="980"/>
      <c r="F43" s="980"/>
      <c r="G43" s="980"/>
      <c r="H43" s="980"/>
      <c r="I43" s="980"/>
      <c r="J43" s="980"/>
      <c r="K43" s="980"/>
      <c r="L43" s="980"/>
      <c r="M43" s="980"/>
      <c r="N43" s="980"/>
      <c r="O43" s="980"/>
      <c r="P43" s="980"/>
      <c r="Q43" s="981"/>
    </row>
    <row r="44" spans="2:17" ht="16.25" thickBot="1">
      <c r="B44" s="982"/>
      <c r="C44" s="983"/>
      <c r="D44" s="983"/>
      <c r="E44" s="983"/>
      <c r="F44" s="983"/>
      <c r="G44" s="983"/>
      <c r="H44" s="983"/>
      <c r="I44" s="983"/>
      <c r="J44" s="983"/>
      <c r="K44" s="983"/>
      <c r="L44" s="983"/>
      <c r="M44" s="983"/>
      <c r="N44" s="983"/>
      <c r="O44" s="983"/>
      <c r="P44" s="983"/>
      <c r="Q44" s="984"/>
    </row>
    <row r="45" spans="2:17">
      <c r="B45" s="943" t="s">
        <v>14</v>
      </c>
      <c r="C45" s="944"/>
      <c r="D45" s="944"/>
      <c r="E45" s="944"/>
      <c r="F45" s="944"/>
      <c r="G45" s="944"/>
      <c r="H45" s="944"/>
      <c r="I45" s="944"/>
      <c r="J45" s="944"/>
      <c r="K45" s="944"/>
      <c r="L45" s="944"/>
      <c r="M45" s="944"/>
      <c r="N45" s="944"/>
      <c r="O45" s="944"/>
      <c r="P45" s="944"/>
      <c r="Q45" s="945"/>
    </row>
    <row r="46" spans="2:17">
      <c r="B46" s="946"/>
      <c r="C46" s="947"/>
      <c r="D46" s="947"/>
      <c r="E46" s="947"/>
      <c r="F46" s="947"/>
      <c r="G46" s="947"/>
      <c r="H46" s="947"/>
      <c r="I46" s="947"/>
      <c r="J46" s="947"/>
      <c r="K46" s="947"/>
      <c r="L46" s="947"/>
      <c r="M46" s="947"/>
      <c r="N46" s="947"/>
      <c r="O46" s="947"/>
      <c r="P46" s="947"/>
      <c r="Q46" s="948"/>
    </row>
    <row r="47" spans="2:17">
      <c r="B47" s="1014" t="s">
        <v>245</v>
      </c>
      <c r="C47" s="1015"/>
      <c r="D47" s="1015"/>
      <c r="E47" s="1015"/>
      <c r="F47" s="1015"/>
      <c r="G47" s="1015"/>
      <c r="H47" s="1015"/>
      <c r="I47" s="1015"/>
      <c r="J47" s="1015"/>
      <c r="K47" s="1015"/>
      <c r="L47" s="1015"/>
      <c r="M47" s="1015"/>
      <c r="N47" s="1015"/>
      <c r="O47" s="1015"/>
      <c r="P47" s="1015"/>
      <c r="Q47" s="1016"/>
    </row>
    <row r="48" spans="2:17">
      <c r="B48" s="1017"/>
      <c r="C48" s="1015"/>
      <c r="D48" s="1015"/>
      <c r="E48" s="1015"/>
      <c r="F48" s="1015"/>
      <c r="G48" s="1015"/>
      <c r="H48" s="1015"/>
      <c r="I48" s="1015"/>
      <c r="J48" s="1015"/>
      <c r="K48" s="1015"/>
      <c r="L48" s="1015"/>
      <c r="M48" s="1015"/>
      <c r="N48" s="1015"/>
      <c r="O48" s="1015"/>
      <c r="P48" s="1015"/>
      <c r="Q48" s="1016"/>
    </row>
    <row r="49" spans="2:17">
      <c r="B49" s="1017"/>
      <c r="C49" s="1015"/>
      <c r="D49" s="1015"/>
      <c r="E49" s="1015"/>
      <c r="F49" s="1015"/>
      <c r="G49" s="1015"/>
      <c r="H49" s="1015"/>
      <c r="I49" s="1015"/>
      <c r="J49" s="1015"/>
      <c r="K49" s="1015"/>
      <c r="L49" s="1015"/>
      <c r="M49" s="1015"/>
      <c r="N49" s="1015"/>
      <c r="O49" s="1015"/>
      <c r="P49" s="1015"/>
      <c r="Q49" s="1016"/>
    </row>
    <row r="50" spans="2:17">
      <c r="B50" s="1017"/>
      <c r="C50" s="1015"/>
      <c r="D50" s="1015"/>
      <c r="E50" s="1015"/>
      <c r="F50" s="1015"/>
      <c r="G50" s="1015"/>
      <c r="H50" s="1015"/>
      <c r="I50" s="1015"/>
      <c r="J50" s="1015"/>
      <c r="K50" s="1015"/>
      <c r="L50" s="1015"/>
      <c r="M50" s="1015"/>
      <c r="N50" s="1015"/>
      <c r="O50" s="1015"/>
      <c r="P50" s="1015"/>
      <c r="Q50" s="1016"/>
    </row>
    <row r="51" spans="2:17">
      <c r="B51" s="1017"/>
      <c r="C51" s="1015"/>
      <c r="D51" s="1015"/>
      <c r="E51" s="1015"/>
      <c r="F51" s="1015"/>
      <c r="G51" s="1015"/>
      <c r="H51" s="1015"/>
      <c r="I51" s="1015"/>
      <c r="J51" s="1015"/>
      <c r="K51" s="1015"/>
      <c r="L51" s="1015"/>
      <c r="M51" s="1015"/>
      <c r="N51" s="1015"/>
      <c r="O51" s="1015"/>
      <c r="P51" s="1015"/>
      <c r="Q51" s="1016"/>
    </row>
    <row r="52" spans="2:17">
      <c r="B52" s="1017"/>
      <c r="C52" s="1015"/>
      <c r="D52" s="1015"/>
      <c r="E52" s="1015"/>
      <c r="F52" s="1015"/>
      <c r="G52" s="1015"/>
      <c r="H52" s="1015"/>
      <c r="I52" s="1015"/>
      <c r="J52" s="1015"/>
      <c r="K52" s="1015"/>
      <c r="L52" s="1015"/>
      <c r="M52" s="1015"/>
      <c r="N52" s="1015"/>
      <c r="O52" s="1015"/>
      <c r="P52" s="1015"/>
      <c r="Q52" s="1016"/>
    </row>
    <row r="53" spans="2:17">
      <c r="B53" s="1017"/>
      <c r="C53" s="1015"/>
      <c r="D53" s="1015"/>
      <c r="E53" s="1015"/>
      <c r="F53" s="1015"/>
      <c r="G53" s="1015"/>
      <c r="H53" s="1015"/>
      <c r="I53" s="1015"/>
      <c r="J53" s="1015"/>
      <c r="K53" s="1015"/>
      <c r="L53" s="1015"/>
      <c r="M53" s="1015"/>
      <c r="N53" s="1015"/>
      <c r="O53" s="1015"/>
      <c r="P53" s="1015"/>
      <c r="Q53" s="1016"/>
    </row>
    <row r="54" spans="2:17">
      <c r="B54" s="1017"/>
      <c r="C54" s="1015"/>
      <c r="D54" s="1015"/>
      <c r="E54" s="1015"/>
      <c r="F54" s="1015"/>
      <c r="G54" s="1015"/>
      <c r="H54" s="1015"/>
      <c r="I54" s="1015"/>
      <c r="J54" s="1015"/>
      <c r="K54" s="1015"/>
      <c r="L54" s="1015"/>
      <c r="M54" s="1015"/>
      <c r="N54" s="1015"/>
      <c r="O54" s="1015"/>
      <c r="P54" s="1015"/>
      <c r="Q54" s="1016"/>
    </row>
    <row r="55" spans="2:17">
      <c r="B55" s="1017"/>
      <c r="C55" s="1015"/>
      <c r="D55" s="1015"/>
      <c r="E55" s="1015"/>
      <c r="F55" s="1015"/>
      <c r="G55" s="1015"/>
      <c r="H55" s="1015"/>
      <c r="I55" s="1015"/>
      <c r="J55" s="1015"/>
      <c r="K55" s="1015"/>
      <c r="L55" s="1015"/>
      <c r="M55" s="1015"/>
      <c r="N55" s="1015"/>
      <c r="O55" s="1015"/>
      <c r="P55" s="1015"/>
      <c r="Q55" s="1016"/>
    </row>
    <row r="56" spans="2:17">
      <c r="B56" s="1017"/>
      <c r="C56" s="1015"/>
      <c r="D56" s="1015"/>
      <c r="E56" s="1015"/>
      <c r="F56" s="1015"/>
      <c r="G56" s="1015"/>
      <c r="H56" s="1015"/>
      <c r="I56" s="1015"/>
      <c r="J56" s="1015"/>
      <c r="K56" s="1015"/>
      <c r="L56" s="1015"/>
      <c r="M56" s="1015"/>
      <c r="N56" s="1015"/>
      <c r="O56" s="1015"/>
      <c r="P56" s="1015"/>
      <c r="Q56" s="1016"/>
    </row>
    <row r="57" spans="2:17">
      <c r="B57" s="1017"/>
      <c r="C57" s="1015"/>
      <c r="D57" s="1015"/>
      <c r="E57" s="1015"/>
      <c r="F57" s="1015"/>
      <c r="G57" s="1015"/>
      <c r="H57" s="1015"/>
      <c r="I57" s="1015"/>
      <c r="J57" s="1015"/>
      <c r="K57" s="1015"/>
      <c r="L57" s="1015"/>
      <c r="M57" s="1015"/>
      <c r="N57" s="1015"/>
      <c r="O57" s="1015"/>
      <c r="P57" s="1015"/>
      <c r="Q57" s="1016"/>
    </row>
    <row r="58" spans="2:17">
      <c r="B58" s="1017"/>
      <c r="C58" s="1015"/>
      <c r="D58" s="1015"/>
      <c r="E58" s="1015"/>
      <c r="F58" s="1015"/>
      <c r="G58" s="1015"/>
      <c r="H58" s="1015"/>
      <c r="I58" s="1015"/>
      <c r="J58" s="1015"/>
      <c r="K58" s="1015"/>
      <c r="L58" s="1015"/>
      <c r="M58" s="1015"/>
      <c r="N58" s="1015"/>
      <c r="O58" s="1015"/>
      <c r="P58" s="1015"/>
      <c r="Q58" s="1016"/>
    </row>
    <row r="59" spans="2:17">
      <c r="B59" s="1017"/>
      <c r="C59" s="1015"/>
      <c r="D59" s="1015"/>
      <c r="E59" s="1015"/>
      <c r="F59" s="1015"/>
      <c r="G59" s="1015"/>
      <c r="H59" s="1015"/>
      <c r="I59" s="1015"/>
      <c r="J59" s="1015"/>
      <c r="K59" s="1015"/>
      <c r="L59" s="1015"/>
      <c r="M59" s="1015"/>
      <c r="N59" s="1015"/>
      <c r="O59" s="1015"/>
      <c r="P59" s="1015"/>
      <c r="Q59" s="1016"/>
    </row>
    <row r="60" spans="2:17">
      <c r="B60" s="1017"/>
      <c r="C60" s="1015"/>
      <c r="D60" s="1015"/>
      <c r="E60" s="1015"/>
      <c r="F60" s="1015"/>
      <c r="G60" s="1015"/>
      <c r="H60" s="1015"/>
      <c r="I60" s="1015"/>
      <c r="J60" s="1015"/>
      <c r="K60" s="1015"/>
      <c r="L60" s="1015"/>
      <c r="M60" s="1015"/>
      <c r="N60" s="1015"/>
      <c r="O60" s="1015"/>
      <c r="P60" s="1015"/>
      <c r="Q60" s="1016"/>
    </row>
    <row r="61" spans="2:17">
      <c r="B61" s="1017"/>
      <c r="C61" s="1015"/>
      <c r="D61" s="1015"/>
      <c r="E61" s="1015"/>
      <c r="F61" s="1015"/>
      <c r="G61" s="1015"/>
      <c r="H61" s="1015"/>
      <c r="I61" s="1015"/>
      <c r="J61" s="1015"/>
      <c r="K61" s="1015"/>
      <c r="L61" s="1015"/>
      <c r="M61" s="1015"/>
      <c r="N61" s="1015"/>
      <c r="O61" s="1015"/>
      <c r="P61" s="1015"/>
      <c r="Q61" s="1016"/>
    </row>
    <row r="62" spans="2:17" ht="16.25" thickBot="1">
      <c r="B62" s="1018"/>
      <c r="C62" s="1019"/>
      <c r="D62" s="1019"/>
      <c r="E62" s="1019"/>
      <c r="F62" s="1019"/>
      <c r="G62" s="1019"/>
      <c r="H62" s="1019"/>
      <c r="I62" s="1019"/>
      <c r="J62" s="1019"/>
      <c r="K62" s="1019"/>
      <c r="L62" s="1019"/>
      <c r="M62" s="1019"/>
      <c r="N62" s="1019"/>
      <c r="O62" s="1019"/>
      <c r="P62" s="1019"/>
      <c r="Q62" s="1020"/>
    </row>
    <row r="63" spans="2:17">
      <c r="B63" s="943" t="s">
        <v>15</v>
      </c>
      <c r="C63" s="944"/>
      <c r="D63" s="944"/>
      <c r="E63" s="944"/>
      <c r="F63" s="944"/>
      <c r="G63" s="944"/>
      <c r="H63" s="944"/>
      <c r="I63" s="944"/>
      <c r="J63" s="944"/>
      <c r="K63" s="944"/>
      <c r="L63" s="944"/>
      <c r="M63" s="944"/>
      <c r="N63" s="944"/>
      <c r="O63" s="944"/>
      <c r="P63" s="944"/>
      <c r="Q63" s="945"/>
    </row>
    <row r="64" spans="2:17">
      <c r="B64" s="946"/>
      <c r="C64" s="947"/>
      <c r="D64" s="947"/>
      <c r="E64" s="947"/>
      <c r="F64" s="947"/>
      <c r="G64" s="947"/>
      <c r="H64" s="947"/>
      <c r="I64" s="947"/>
      <c r="J64" s="947"/>
      <c r="K64" s="947"/>
      <c r="L64" s="947"/>
      <c r="M64" s="947"/>
      <c r="N64" s="947"/>
      <c r="O64" s="947"/>
      <c r="P64" s="947"/>
      <c r="Q64" s="948"/>
    </row>
    <row r="65" spans="2:17" ht="15.5" customHeight="1">
      <c r="B65" s="1021" t="s">
        <v>414</v>
      </c>
      <c r="C65" s="1022"/>
      <c r="D65" s="1022"/>
      <c r="E65" s="1022"/>
      <c r="F65" s="1022"/>
      <c r="G65" s="1022"/>
      <c r="H65" s="1022"/>
      <c r="I65" s="1022"/>
      <c r="J65" s="1022"/>
      <c r="K65" s="1022"/>
      <c r="L65" s="1022"/>
      <c r="M65" s="1022"/>
      <c r="N65" s="1022"/>
      <c r="O65" s="1022"/>
      <c r="P65" s="1022"/>
      <c r="Q65" s="1023"/>
    </row>
    <row r="66" spans="2:17" ht="15.5" customHeight="1">
      <c r="B66" s="1021"/>
      <c r="C66" s="1022"/>
      <c r="D66" s="1022"/>
      <c r="E66" s="1022"/>
      <c r="F66" s="1022"/>
      <c r="G66" s="1022"/>
      <c r="H66" s="1022"/>
      <c r="I66" s="1022"/>
      <c r="J66" s="1022"/>
      <c r="K66" s="1022"/>
      <c r="L66" s="1022"/>
      <c r="M66" s="1022"/>
      <c r="N66" s="1022"/>
      <c r="O66" s="1022"/>
      <c r="P66" s="1022"/>
      <c r="Q66" s="1023"/>
    </row>
    <row r="67" spans="2:17" ht="15.5" customHeight="1">
      <c r="B67" s="1021"/>
      <c r="C67" s="1022"/>
      <c r="D67" s="1022"/>
      <c r="E67" s="1022"/>
      <c r="F67" s="1022"/>
      <c r="G67" s="1022"/>
      <c r="H67" s="1022"/>
      <c r="I67" s="1022"/>
      <c r="J67" s="1022"/>
      <c r="K67" s="1022"/>
      <c r="L67" s="1022"/>
      <c r="M67" s="1022"/>
      <c r="N67" s="1022"/>
      <c r="O67" s="1022"/>
      <c r="P67" s="1022"/>
      <c r="Q67" s="1023"/>
    </row>
    <row r="68" spans="2:17" ht="15.5" customHeight="1">
      <c r="B68" s="997" t="s">
        <v>371</v>
      </c>
      <c r="C68" s="998"/>
      <c r="D68" s="998"/>
      <c r="E68" s="998"/>
      <c r="F68" s="998"/>
      <c r="G68" s="998"/>
      <c r="H68" s="998"/>
      <c r="I68" s="998"/>
      <c r="J68" s="998"/>
      <c r="K68" s="998"/>
      <c r="L68" s="998"/>
      <c r="M68" s="998"/>
      <c r="N68" s="998"/>
      <c r="O68" s="998"/>
      <c r="P68" s="998"/>
      <c r="Q68" s="999"/>
    </row>
    <row r="69" spans="2:17" ht="15.5" customHeight="1">
      <c r="B69" s="997"/>
      <c r="C69" s="998"/>
      <c r="D69" s="998"/>
      <c r="E69" s="998"/>
      <c r="F69" s="998"/>
      <c r="G69" s="998"/>
      <c r="H69" s="998"/>
      <c r="I69" s="998"/>
      <c r="J69" s="998"/>
      <c r="K69" s="998"/>
      <c r="L69" s="998"/>
      <c r="M69" s="998"/>
      <c r="N69" s="998"/>
      <c r="O69" s="998"/>
      <c r="P69" s="998"/>
      <c r="Q69" s="999"/>
    </row>
    <row r="70" spans="2:17" ht="15.5" customHeight="1">
      <c r="B70" s="997"/>
      <c r="C70" s="998"/>
      <c r="D70" s="998"/>
      <c r="E70" s="998"/>
      <c r="F70" s="998"/>
      <c r="G70" s="998"/>
      <c r="H70" s="998"/>
      <c r="I70" s="998"/>
      <c r="J70" s="998"/>
      <c r="K70" s="998"/>
      <c r="L70" s="998"/>
      <c r="M70" s="998"/>
      <c r="N70" s="998"/>
      <c r="O70" s="998"/>
      <c r="P70" s="998"/>
      <c r="Q70" s="999"/>
    </row>
    <row r="71" spans="2:17" ht="15.5" customHeight="1">
      <c r="B71" s="997"/>
      <c r="C71" s="998"/>
      <c r="D71" s="998"/>
      <c r="E71" s="998"/>
      <c r="F71" s="998"/>
      <c r="G71" s="998"/>
      <c r="H71" s="998"/>
      <c r="I71" s="998"/>
      <c r="J71" s="998"/>
      <c r="K71" s="998"/>
      <c r="L71" s="998"/>
      <c r="M71" s="998"/>
      <c r="N71" s="998"/>
      <c r="O71" s="998"/>
      <c r="P71" s="998"/>
      <c r="Q71" s="999"/>
    </row>
    <row r="72" spans="2:17" ht="15.5" customHeight="1">
      <c r="B72" s="997"/>
      <c r="C72" s="998"/>
      <c r="D72" s="998"/>
      <c r="E72" s="998"/>
      <c r="F72" s="998"/>
      <c r="G72" s="998"/>
      <c r="H72" s="998"/>
      <c r="I72" s="998"/>
      <c r="J72" s="998"/>
      <c r="K72" s="998"/>
      <c r="L72" s="998"/>
      <c r="M72" s="998"/>
      <c r="N72" s="998"/>
      <c r="O72" s="998"/>
      <c r="P72" s="998"/>
      <c r="Q72" s="999"/>
    </row>
    <row r="73" spans="2:17" ht="15.5" customHeight="1">
      <c r="B73" s="997"/>
      <c r="C73" s="998"/>
      <c r="D73" s="998"/>
      <c r="E73" s="998"/>
      <c r="F73" s="998"/>
      <c r="G73" s="998"/>
      <c r="H73" s="998"/>
      <c r="I73" s="998"/>
      <c r="J73" s="998"/>
      <c r="K73" s="998"/>
      <c r="L73" s="998"/>
      <c r="M73" s="998"/>
      <c r="N73" s="998"/>
      <c r="O73" s="998"/>
      <c r="P73" s="998"/>
      <c r="Q73" s="999"/>
    </row>
    <row r="74" spans="2:17" ht="15.5" customHeight="1">
      <c r="B74" s="997"/>
      <c r="C74" s="998"/>
      <c r="D74" s="998"/>
      <c r="E74" s="998"/>
      <c r="F74" s="998"/>
      <c r="G74" s="998"/>
      <c r="H74" s="998"/>
      <c r="I74" s="998"/>
      <c r="J74" s="998"/>
      <c r="K74" s="998"/>
      <c r="L74" s="998"/>
      <c r="M74" s="998"/>
      <c r="N74" s="998"/>
      <c r="O74" s="998"/>
      <c r="P74" s="998"/>
      <c r="Q74" s="999"/>
    </row>
    <row r="75" spans="2:17" ht="15.5" customHeight="1">
      <c r="B75" s="997"/>
      <c r="C75" s="998"/>
      <c r="D75" s="998"/>
      <c r="E75" s="998"/>
      <c r="F75" s="998"/>
      <c r="G75" s="998"/>
      <c r="H75" s="998"/>
      <c r="I75" s="998"/>
      <c r="J75" s="998"/>
      <c r="K75" s="998"/>
      <c r="L75" s="998"/>
      <c r="M75" s="998"/>
      <c r="N75" s="998"/>
      <c r="O75" s="998"/>
      <c r="P75" s="998"/>
      <c r="Q75" s="999"/>
    </row>
    <row r="76" spans="2:17" ht="16" customHeight="1" thickBot="1">
      <c r="B76" s="1000"/>
      <c r="C76" s="992"/>
      <c r="D76" s="992"/>
      <c r="E76" s="992"/>
      <c r="F76" s="992"/>
      <c r="G76" s="992"/>
      <c r="H76" s="992"/>
      <c r="I76" s="992"/>
      <c r="J76" s="992"/>
      <c r="K76" s="992"/>
      <c r="L76" s="992"/>
      <c r="M76" s="992"/>
      <c r="N76" s="992"/>
      <c r="O76" s="992"/>
      <c r="P76" s="992"/>
      <c r="Q76" s="993"/>
    </row>
    <row r="77" spans="2:17">
      <c r="B77" s="943" t="s">
        <v>16</v>
      </c>
      <c r="C77" s="944"/>
      <c r="D77" s="944"/>
      <c r="E77" s="944"/>
      <c r="F77" s="944"/>
      <c r="G77" s="944"/>
      <c r="H77" s="944"/>
      <c r="I77" s="944"/>
      <c r="J77" s="944"/>
      <c r="K77" s="944"/>
      <c r="L77" s="944"/>
      <c r="M77" s="944"/>
      <c r="N77" s="944"/>
      <c r="O77" s="944"/>
      <c r="P77" s="944"/>
      <c r="Q77" s="945"/>
    </row>
    <row r="78" spans="2:17" ht="25" customHeight="1">
      <c r="B78" s="946"/>
      <c r="C78" s="947"/>
      <c r="D78" s="947"/>
      <c r="E78" s="947"/>
      <c r="F78" s="947"/>
      <c r="G78" s="947"/>
      <c r="H78" s="947"/>
      <c r="I78" s="947"/>
      <c r="J78" s="947"/>
      <c r="K78" s="947"/>
      <c r="L78" s="947"/>
      <c r="M78" s="947"/>
      <c r="N78" s="947"/>
      <c r="O78" s="947"/>
      <c r="P78" s="947"/>
      <c r="Q78" s="948"/>
    </row>
    <row r="79" spans="2:17" ht="25" customHeight="1" thickBot="1">
      <c r="B79" s="14"/>
      <c r="C79" s="1012" t="s">
        <v>374</v>
      </c>
      <c r="D79" s="1013"/>
      <c r="E79" s="1013"/>
      <c r="F79" s="1013"/>
      <c r="G79" s="1013"/>
      <c r="H79" s="1013"/>
      <c r="I79" s="1013"/>
      <c r="J79" s="1013"/>
      <c r="K79" s="1013"/>
      <c r="L79" s="1013"/>
      <c r="M79" s="1013"/>
      <c r="N79" s="1013"/>
      <c r="O79" s="1013"/>
      <c r="P79" s="1013"/>
      <c r="Q79" s="15"/>
    </row>
    <row r="80" spans="2:17" ht="25" customHeight="1">
      <c r="B80" s="150"/>
      <c r="C80" s="127"/>
      <c r="D80" s="127"/>
      <c r="E80" s="127"/>
      <c r="F80" s="127"/>
      <c r="G80" s="127"/>
      <c r="H80" s="139"/>
      <c r="I80" s="139"/>
      <c r="J80" s="127" t="s">
        <v>195</v>
      </c>
      <c r="K80" s="127"/>
      <c r="L80" s="127"/>
      <c r="M80" s="127" t="s">
        <v>139</v>
      </c>
      <c r="N80" s="127"/>
      <c r="O80" s="127"/>
      <c r="P80" s="127"/>
      <c r="Q80" s="128"/>
    </row>
    <row r="81" spans="2:19" ht="25" customHeight="1">
      <c r="B81" s="129"/>
      <c r="C81" s="119"/>
      <c r="D81" s="407"/>
      <c r="E81" s="407"/>
      <c r="F81" s="407"/>
      <c r="G81" s="407"/>
      <c r="H81" s="407"/>
      <c r="I81" s="407"/>
      <c r="J81" s="407" t="s">
        <v>367</v>
      </c>
      <c r="K81" s="407"/>
      <c r="L81" s="407"/>
      <c r="M81" s="407" t="s">
        <v>178</v>
      </c>
      <c r="N81" s="407"/>
      <c r="O81" s="119"/>
      <c r="P81" s="119"/>
      <c r="Q81" s="151"/>
      <c r="R81" s="118"/>
      <c r="S81" s="118"/>
    </row>
    <row r="82" spans="2:19" ht="25" customHeight="1" thickBot="1">
      <c r="B82" s="129"/>
      <c r="C82" s="119"/>
      <c r="D82" s="411" t="s">
        <v>243</v>
      </c>
      <c r="E82" s="411" t="s">
        <v>50</v>
      </c>
      <c r="F82" s="411"/>
      <c r="G82" s="411"/>
      <c r="H82" s="411"/>
      <c r="I82" s="411"/>
      <c r="J82" s="412">
        <f>J83+J84+J85</f>
        <v>16859</v>
      </c>
      <c r="K82" s="413"/>
      <c r="L82" s="414"/>
      <c r="M82" s="413">
        <f>'Mod Prod - MATERIALS'!F2</f>
        <v>365876</v>
      </c>
      <c r="N82" s="413"/>
      <c r="P82" s="119"/>
      <c r="Q82" s="151"/>
      <c r="R82" s="118"/>
      <c r="S82" s="118"/>
    </row>
    <row r="83" spans="2:19" ht="25" customHeight="1">
      <c r="B83" s="129"/>
      <c r="C83" s="119"/>
      <c r="D83" s="408" t="s">
        <v>377</v>
      </c>
      <c r="E83" s="408" t="s">
        <v>51</v>
      </c>
      <c r="F83" s="408"/>
      <c r="G83" s="408"/>
      <c r="H83" s="408"/>
      <c r="I83" s="408"/>
      <c r="J83" s="404">
        <f>'Mod Prod-Labor'!I3</f>
        <v>0</v>
      </c>
      <c r="K83" s="204"/>
      <c r="L83" s="409"/>
      <c r="M83" s="204">
        <f>'Mod Prod - MATERIALS'!F3</f>
        <v>0</v>
      </c>
      <c r="N83" s="410"/>
      <c r="O83" s="138"/>
      <c r="P83" s="119"/>
      <c r="Q83" s="151"/>
      <c r="R83" s="118"/>
      <c r="S83" s="118"/>
    </row>
    <row r="84" spans="2:19" ht="25" customHeight="1">
      <c r="B84" s="129"/>
      <c r="C84" s="119"/>
      <c r="D84" s="72" t="s">
        <v>378</v>
      </c>
      <c r="E84" s="72" t="s">
        <v>284</v>
      </c>
      <c r="F84" s="72"/>
      <c r="G84" s="72"/>
      <c r="H84" s="72"/>
      <c r="I84" s="72"/>
      <c r="J84" s="403">
        <f>'Mod Prod-Labor'!F23</f>
        <v>4769</v>
      </c>
      <c r="K84" s="203"/>
      <c r="L84" s="138"/>
      <c r="M84" s="203">
        <f>'Mod Prod - MATERIALS'!F16</f>
        <v>96002</v>
      </c>
      <c r="N84" s="205"/>
      <c r="O84" s="138"/>
      <c r="P84" s="119"/>
      <c r="Q84" s="151"/>
      <c r="R84" s="118"/>
      <c r="S84" s="118"/>
    </row>
    <row r="85" spans="2:19" ht="25" customHeight="1">
      <c r="B85" s="129"/>
      <c r="C85" s="119"/>
      <c r="D85" s="72" t="s">
        <v>379</v>
      </c>
      <c r="E85" s="72" t="s">
        <v>361</v>
      </c>
      <c r="F85" s="72"/>
      <c r="G85" s="72"/>
      <c r="H85" s="72"/>
      <c r="I85" s="72"/>
      <c r="J85" s="403">
        <f>'Mod Prod-Labor'!F53</f>
        <v>12090</v>
      </c>
      <c r="K85" s="203"/>
      <c r="L85" s="138"/>
      <c r="M85" s="203">
        <f>'Mod Prod - MATERIALS'!F44</f>
        <v>269874</v>
      </c>
      <c r="N85" s="203"/>
      <c r="O85" s="138"/>
      <c r="P85" s="119"/>
      <c r="Q85" s="151"/>
      <c r="R85" s="118"/>
      <c r="S85" s="118"/>
    </row>
    <row r="86" spans="2:19" ht="15.5" customHeight="1">
      <c r="B86" s="129"/>
      <c r="C86" s="119"/>
      <c r="D86" s="120"/>
      <c r="E86" s="120"/>
      <c r="F86" s="120"/>
      <c r="G86" s="120"/>
      <c r="H86" s="120"/>
      <c r="I86" s="120"/>
      <c r="J86" s="120"/>
      <c r="K86" s="120"/>
      <c r="L86" s="120"/>
      <c r="M86" s="120"/>
      <c r="N86" s="120"/>
      <c r="O86" s="119"/>
      <c r="P86" s="119"/>
      <c r="Q86" s="151"/>
      <c r="R86" s="118"/>
    </row>
    <row r="87" spans="2:19" ht="16" customHeight="1" thickBot="1">
      <c r="B87" s="130"/>
      <c r="C87" s="131"/>
      <c r="D87" s="131"/>
      <c r="E87" s="131"/>
      <c r="F87" s="131"/>
      <c r="G87" s="131"/>
      <c r="H87" s="131"/>
      <c r="I87" s="244" t="s">
        <v>271</v>
      </c>
      <c r="J87" s="415">
        <f>'Mod Prod-Labor'!F2</f>
        <v>16859</v>
      </c>
      <c r="K87" s="131"/>
      <c r="L87" s="131"/>
      <c r="M87" s="131"/>
      <c r="N87" s="131"/>
      <c r="O87" s="131"/>
      <c r="P87" s="131"/>
      <c r="Q87" s="132"/>
    </row>
    <row r="88" spans="2:19" ht="15.75" customHeight="1">
      <c r="B88" s="109" t="s">
        <v>375</v>
      </c>
      <c r="C88" s="110"/>
      <c r="D88" s="118"/>
      <c r="E88" s="118"/>
      <c r="F88" s="118"/>
      <c r="G88" s="118"/>
      <c r="H88" s="118"/>
      <c r="I88" s="118"/>
      <c r="J88" s="118"/>
      <c r="K88" s="118"/>
      <c r="L88" s="118"/>
      <c r="M88" s="118"/>
      <c r="N88" s="110"/>
      <c r="O88" s="110"/>
      <c r="P88" s="110"/>
      <c r="Q88" s="111"/>
    </row>
    <row r="89" spans="2:19" ht="15.75" customHeight="1">
      <c r="B89" s="109"/>
      <c r="C89" s="110"/>
      <c r="D89" s="110"/>
      <c r="E89" s="110"/>
      <c r="F89" s="110"/>
      <c r="G89" s="110"/>
      <c r="H89" s="110"/>
      <c r="I89" s="110"/>
      <c r="J89" s="110"/>
      <c r="K89" s="110"/>
      <c r="L89" s="110"/>
      <c r="M89" s="110"/>
      <c r="N89" s="110"/>
      <c r="O89" s="110"/>
      <c r="P89" s="110"/>
      <c r="Q89" s="111"/>
    </row>
    <row r="90" spans="2:19" ht="25" customHeight="1">
      <c r="B90" s="112" t="s">
        <v>228</v>
      </c>
      <c r="C90" s="113"/>
      <c r="D90" s="110"/>
      <c r="E90" s="110"/>
      <c r="F90" s="110"/>
      <c r="G90" s="110"/>
      <c r="H90" s="110"/>
      <c r="I90" s="110"/>
      <c r="J90" s="110"/>
      <c r="K90" s="110"/>
      <c r="L90" s="110"/>
      <c r="M90" s="110"/>
      <c r="N90" s="113"/>
      <c r="O90" s="113"/>
      <c r="P90" s="113"/>
      <c r="Q90" s="114"/>
    </row>
    <row r="91" spans="2:19">
      <c r="B91" s="112"/>
      <c r="C91" s="113"/>
      <c r="D91" s="113"/>
      <c r="E91" s="113"/>
      <c r="F91" s="113"/>
      <c r="G91" s="113"/>
      <c r="H91" s="113"/>
      <c r="I91" s="113"/>
      <c r="J91" s="113"/>
      <c r="K91" s="113"/>
      <c r="L91" s="113"/>
      <c r="M91" s="113"/>
      <c r="N91" s="113"/>
      <c r="O91" s="113"/>
      <c r="P91" s="113"/>
      <c r="Q91" s="114"/>
    </row>
    <row r="92" spans="2:19">
      <c r="B92" s="112"/>
      <c r="C92" s="113"/>
      <c r="D92" s="113"/>
      <c r="E92" s="113"/>
      <c r="F92" s="113"/>
      <c r="G92" s="113"/>
      <c r="H92" s="113"/>
      <c r="I92" s="113"/>
      <c r="J92" s="113"/>
      <c r="K92" s="113"/>
      <c r="L92" s="113"/>
      <c r="M92" s="113"/>
      <c r="N92" s="113"/>
      <c r="O92" s="113"/>
      <c r="P92" s="113"/>
      <c r="Q92" s="114"/>
    </row>
    <row r="93" spans="2:19">
      <c r="B93" s="112"/>
      <c r="C93" s="113"/>
      <c r="D93" s="113"/>
      <c r="E93" s="113"/>
      <c r="F93" s="113"/>
      <c r="G93" s="113"/>
      <c r="H93" s="113"/>
      <c r="I93" s="113"/>
      <c r="J93" s="113"/>
      <c r="K93" s="113"/>
      <c r="L93" s="113"/>
      <c r="M93" s="113"/>
      <c r="N93" s="113"/>
      <c r="O93" s="113"/>
      <c r="P93" s="113"/>
      <c r="Q93" s="114"/>
    </row>
    <row r="94" spans="2:19">
      <c r="B94" s="112"/>
      <c r="C94" s="113"/>
      <c r="D94" s="113"/>
      <c r="E94" s="113"/>
      <c r="F94" s="113"/>
      <c r="G94" s="113"/>
      <c r="H94" s="113"/>
      <c r="I94" s="113"/>
      <c r="J94" s="113"/>
      <c r="K94" s="113"/>
      <c r="L94" s="113"/>
      <c r="M94" s="113"/>
      <c r="N94" s="113"/>
      <c r="O94" s="113"/>
      <c r="P94" s="113"/>
      <c r="Q94" s="114"/>
    </row>
    <row r="95" spans="2:19">
      <c r="B95" s="112"/>
      <c r="C95" s="113"/>
      <c r="D95" s="113"/>
      <c r="E95" s="113"/>
      <c r="F95" s="113"/>
      <c r="G95" s="113"/>
      <c r="H95" s="113"/>
      <c r="I95" s="113"/>
      <c r="J95" s="113"/>
      <c r="K95" s="113"/>
      <c r="L95" s="113"/>
      <c r="M95" s="113"/>
      <c r="N95" s="113"/>
      <c r="O95" s="113"/>
      <c r="P95" s="113"/>
      <c r="Q95" s="114"/>
    </row>
    <row r="96" spans="2:19">
      <c r="B96" s="112"/>
      <c r="C96" s="113"/>
      <c r="D96" s="113"/>
      <c r="E96" s="113"/>
      <c r="F96" s="113"/>
      <c r="G96" s="113"/>
      <c r="H96" s="113"/>
      <c r="I96" s="113"/>
      <c r="J96" s="113"/>
      <c r="K96" s="113"/>
      <c r="L96" s="113"/>
      <c r="M96" s="113"/>
      <c r="N96" s="113"/>
      <c r="O96" s="113"/>
      <c r="P96" s="113"/>
      <c r="Q96" s="114"/>
    </row>
    <row r="97" spans="2:17">
      <c r="B97" s="112"/>
      <c r="C97" s="113"/>
      <c r="D97" s="113"/>
      <c r="E97" s="113"/>
      <c r="F97" s="113"/>
      <c r="G97" s="113"/>
      <c r="H97" s="113"/>
      <c r="I97" s="113"/>
      <c r="J97" s="113"/>
      <c r="K97" s="113"/>
      <c r="L97" s="113"/>
      <c r="M97" s="113"/>
      <c r="N97" s="113"/>
      <c r="O97" s="113"/>
      <c r="P97" s="113"/>
      <c r="Q97" s="114"/>
    </row>
    <row r="98" spans="2:17">
      <c r="B98" s="112"/>
      <c r="C98" s="113"/>
      <c r="D98" s="113"/>
      <c r="E98" s="113"/>
      <c r="F98" s="113"/>
      <c r="G98" s="113"/>
      <c r="H98" s="113"/>
      <c r="I98" s="113"/>
      <c r="J98" s="113"/>
      <c r="K98" s="113"/>
      <c r="L98" s="113"/>
      <c r="M98" s="113"/>
      <c r="N98" s="113"/>
      <c r="O98" s="113"/>
      <c r="P98" s="113"/>
      <c r="Q98" s="114"/>
    </row>
    <row r="99" spans="2:17">
      <c r="B99" s="112"/>
      <c r="C99" s="113"/>
      <c r="D99" s="113"/>
      <c r="E99" s="113"/>
      <c r="F99" s="113"/>
      <c r="G99" s="113"/>
      <c r="H99" s="113"/>
      <c r="I99" s="113"/>
      <c r="J99" s="113"/>
      <c r="K99" s="113"/>
      <c r="L99" s="113"/>
      <c r="M99" s="113"/>
      <c r="N99" s="113"/>
      <c r="O99" s="113"/>
      <c r="P99" s="113"/>
      <c r="Q99" s="114"/>
    </row>
    <row r="100" spans="2:17" ht="21" customHeight="1">
      <c r="B100" s="112"/>
      <c r="C100" s="113"/>
      <c r="D100" s="113"/>
      <c r="E100" s="113"/>
      <c r="F100" s="113"/>
      <c r="G100" s="113"/>
      <c r="H100" s="113"/>
      <c r="I100" s="113"/>
      <c r="J100" s="113"/>
      <c r="K100" s="113"/>
      <c r="L100" s="113"/>
      <c r="M100" s="113"/>
      <c r="N100" s="113"/>
      <c r="O100" s="113"/>
      <c r="P100" s="113"/>
      <c r="Q100" s="114"/>
    </row>
    <row r="101" spans="2:17">
      <c r="B101" s="112"/>
      <c r="C101" s="113"/>
      <c r="D101" s="113"/>
      <c r="E101" s="113"/>
      <c r="F101" s="113"/>
      <c r="G101" s="113"/>
      <c r="H101" s="113"/>
      <c r="I101" s="113"/>
      <c r="J101" s="113"/>
      <c r="K101" s="113"/>
      <c r="L101" s="113"/>
      <c r="M101" s="113"/>
      <c r="N101" s="113"/>
      <c r="O101" s="113"/>
      <c r="P101" s="113"/>
      <c r="Q101" s="114"/>
    </row>
    <row r="102" spans="2:17" ht="16.25" thickBot="1">
      <c r="B102" s="115"/>
      <c r="C102" s="116"/>
      <c r="D102" s="116"/>
      <c r="E102" s="116"/>
      <c r="F102" s="116"/>
      <c r="G102" s="116"/>
      <c r="H102" s="116"/>
      <c r="I102" s="116"/>
      <c r="J102" s="116"/>
      <c r="K102" s="116"/>
      <c r="L102" s="116"/>
      <c r="M102" s="116"/>
      <c r="N102" s="116"/>
      <c r="O102" s="116"/>
      <c r="P102" s="116"/>
      <c r="Q102" s="117"/>
    </row>
  </sheetData>
  <mergeCells count="25">
    <mergeCell ref="C79:P79"/>
    <mergeCell ref="B47:Q62"/>
    <mergeCell ref="B63:Q64"/>
    <mergeCell ref="B68:Q76"/>
    <mergeCell ref="B77:Q78"/>
    <mergeCell ref="B65:Q67"/>
    <mergeCell ref="B45:Q46"/>
    <mergeCell ref="B8:F8"/>
    <mergeCell ref="G8:M8"/>
    <mergeCell ref="N8:Q8"/>
    <mergeCell ref="B9:F10"/>
    <mergeCell ref="G9:M10"/>
    <mergeCell ref="N9:Q10"/>
    <mergeCell ref="B11:Q11"/>
    <mergeCell ref="B12:Q18"/>
    <mergeCell ref="B19:Q19"/>
    <mergeCell ref="B32:Q32"/>
    <mergeCell ref="B33:Q44"/>
    <mergeCell ref="F2:L7"/>
    <mergeCell ref="M2:M3"/>
    <mergeCell ref="N2:Q3"/>
    <mergeCell ref="M4:M5"/>
    <mergeCell ref="N4:Q5"/>
    <mergeCell ref="M6:M7"/>
    <mergeCell ref="N6:Q7"/>
  </mergeCells>
  <hyperlinks>
    <hyperlink ref="B68:Q76" location="'Mod Prod-Labor'!A1" display="EMC Module Production - Labor -Details"/>
    <hyperlink ref="C79:P79" location="'Mod Prod - MATERIALS'!A1" display="'Module Production - MATERIALS"/>
  </hyperlinks>
  <pageMargins left="0.7" right="0.7" top="0.75" bottom="0.75" header="0.3" footer="0.3"/>
  <pageSetup orientation="portrait"/>
  <extLst>
    <ext xmlns:mx="http://schemas.microsoft.com/office/mac/excel/2008/main" uri="{64002731-A6B0-56B0-2670-7721B7C09600}">
      <mx:PLV Mode="0" OnePage="0" WScale="0"/>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theme="6" tint="0.39997558519241921"/>
  </sheetPr>
  <dimension ref="A1:Q100"/>
  <sheetViews>
    <sheetView topLeftCell="A64" zoomScale="60" zoomScaleNormal="60" zoomScalePageLayoutView="60" workbookViewId="0">
      <selection activeCell="N4" sqref="N4:Q5"/>
    </sheetView>
  </sheetViews>
  <sheetFormatPr baseColWidth="10" defaultColWidth="10.83203125" defaultRowHeight="15" x14ac:dyDescent="0"/>
  <cols>
    <col min="1" max="1" width="3.5" style="6" customWidth="1"/>
    <col min="2" max="2" width="5" style="6" customWidth="1"/>
    <col min="3" max="3" width="6.1640625" style="6" customWidth="1"/>
    <col min="4" max="4" width="15.5" style="6" customWidth="1"/>
    <col min="5" max="7" width="10.83203125" style="6"/>
    <col min="8" max="8" width="15.1640625" style="6" customWidth="1"/>
    <col min="9" max="9" width="13.6640625" style="6" customWidth="1"/>
    <col min="10" max="10" width="10.83203125" style="6"/>
    <col min="11" max="11" width="13.6640625" style="6" customWidth="1"/>
    <col min="12" max="12" width="14.1640625" style="6" customWidth="1"/>
    <col min="13" max="13" width="16" style="6" customWidth="1"/>
    <col min="14" max="16384" width="10.83203125" style="6"/>
  </cols>
  <sheetData>
    <row r="1" spans="1:17" ht="16.25" thickBot="1">
      <c r="A1" s="6" t="s">
        <v>45</v>
      </c>
    </row>
    <row r="2" spans="1:17" ht="26" customHeight="1">
      <c r="B2" s="1"/>
      <c r="C2" s="2"/>
      <c r="D2" s="2"/>
      <c r="E2" s="2"/>
      <c r="F2" s="915" t="s">
        <v>21</v>
      </c>
      <c r="G2" s="888"/>
      <c r="H2" s="888"/>
      <c r="I2" s="888"/>
      <c r="J2" s="888"/>
      <c r="K2" s="888"/>
      <c r="L2" s="916"/>
      <c r="M2" s="924" t="s">
        <v>1</v>
      </c>
      <c r="N2" s="919">
        <v>43488</v>
      </c>
      <c r="O2" s="920"/>
      <c r="P2" s="920"/>
      <c r="Q2" s="921"/>
    </row>
    <row r="3" spans="1:17" ht="16" customHeight="1" thickBot="1">
      <c r="B3" s="3"/>
      <c r="C3" s="4"/>
      <c r="D3" s="4"/>
      <c r="E3" s="4"/>
      <c r="F3" s="917"/>
      <c r="G3" s="891"/>
      <c r="H3" s="891"/>
      <c r="I3" s="891"/>
      <c r="J3" s="891"/>
      <c r="K3" s="891"/>
      <c r="L3" s="918"/>
      <c r="M3" s="925"/>
      <c r="N3" s="922"/>
      <c r="O3" s="922"/>
      <c r="P3" s="922"/>
      <c r="Q3" s="923"/>
    </row>
    <row r="4" spans="1:17" ht="18" customHeight="1">
      <c r="B4" s="3"/>
      <c r="C4" s="4"/>
      <c r="D4" s="4"/>
      <c r="E4" s="4"/>
      <c r="F4" s="917"/>
      <c r="G4" s="891"/>
      <c r="H4" s="891"/>
      <c r="I4" s="891"/>
      <c r="J4" s="891"/>
      <c r="K4" s="891"/>
      <c r="L4" s="918"/>
      <c r="M4" s="924" t="s">
        <v>0</v>
      </c>
      <c r="N4" s="920" t="s">
        <v>42</v>
      </c>
      <c r="O4" s="920"/>
      <c r="P4" s="920"/>
      <c r="Q4" s="921"/>
    </row>
    <row r="5" spans="1:17" ht="16.25" thickBot="1">
      <c r="B5" s="3"/>
      <c r="C5" s="4"/>
      <c r="D5" s="4"/>
      <c r="E5" s="4"/>
      <c r="F5" s="917"/>
      <c r="G5" s="891"/>
      <c r="H5" s="891"/>
      <c r="I5" s="891"/>
      <c r="J5" s="891"/>
      <c r="K5" s="891"/>
      <c r="L5" s="918"/>
      <c r="M5" s="926"/>
      <c r="N5" s="1003"/>
      <c r="O5" s="1003"/>
      <c r="P5" s="1003"/>
      <c r="Q5" s="1004"/>
    </row>
    <row r="6" spans="1:17" ht="21" customHeight="1">
      <c r="B6" s="3"/>
      <c r="C6" s="4"/>
      <c r="D6" s="4"/>
      <c r="E6" s="4"/>
      <c r="F6" s="917"/>
      <c r="G6" s="891"/>
      <c r="H6" s="891"/>
      <c r="I6" s="891"/>
      <c r="J6" s="891"/>
      <c r="K6" s="891"/>
      <c r="L6" s="891"/>
      <c r="M6" s="929" t="s">
        <v>2</v>
      </c>
      <c r="N6" s="1005" t="str">
        <f>'Set Up Area SUMMARY'!N6:Q7</f>
        <v>141 v2</v>
      </c>
      <c r="O6" s="1005"/>
      <c r="P6" s="1005"/>
      <c r="Q6" s="1006"/>
    </row>
    <row r="7" spans="1:17" ht="16.25" thickBot="1">
      <c r="B7" s="3"/>
      <c r="C7" s="4"/>
      <c r="D7" s="4"/>
      <c r="E7" s="4"/>
      <c r="F7" s="917"/>
      <c r="G7" s="894"/>
      <c r="H7" s="894"/>
      <c r="I7" s="894"/>
      <c r="J7" s="894"/>
      <c r="K7" s="894"/>
      <c r="L7" s="894"/>
      <c r="M7" s="930"/>
      <c r="N7" s="1007"/>
      <c r="O7" s="1007"/>
      <c r="P7" s="1007"/>
      <c r="Q7" s="1008"/>
    </row>
    <row r="8" spans="1:17" s="13" customFormat="1" ht="27" customHeight="1">
      <c r="B8" s="937" t="s">
        <v>22</v>
      </c>
      <c r="C8" s="938"/>
      <c r="D8" s="938"/>
      <c r="E8" s="938"/>
      <c r="F8" s="939"/>
      <c r="G8" s="937" t="s">
        <v>23</v>
      </c>
      <c r="H8" s="938"/>
      <c r="I8" s="938"/>
      <c r="J8" s="938"/>
      <c r="K8" s="938"/>
      <c r="L8" s="938"/>
      <c r="M8" s="955"/>
      <c r="N8" s="962" t="s">
        <v>24</v>
      </c>
      <c r="O8" s="963"/>
      <c r="P8" s="963"/>
      <c r="Q8" s="955"/>
    </row>
    <row r="9" spans="1:17">
      <c r="B9" s="949" t="s">
        <v>47</v>
      </c>
      <c r="C9" s="950"/>
      <c r="D9" s="950"/>
      <c r="E9" s="950"/>
      <c r="F9" s="951"/>
      <c r="G9" s="956" t="str">
        <f>Nav!H14</f>
        <v>1.03.02.03</v>
      </c>
      <c r="H9" s="957"/>
      <c r="I9" s="957"/>
      <c r="J9" s="957"/>
      <c r="K9" s="957"/>
      <c r="L9" s="957"/>
      <c r="M9" s="958"/>
      <c r="N9" s="964"/>
      <c r="O9" s="965"/>
      <c r="P9" s="965"/>
      <c r="Q9" s="966"/>
    </row>
    <row r="10" spans="1:17" ht="16.25" thickBot="1">
      <c r="B10" s="952"/>
      <c r="C10" s="953"/>
      <c r="D10" s="953"/>
      <c r="E10" s="953"/>
      <c r="F10" s="954"/>
      <c r="G10" s="959"/>
      <c r="H10" s="960"/>
      <c r="I10" s="960"/>
      <c r="J10" s="960"/>
      <c r="K10" s="960"/>
      <c r="L10" s="960"/>
      <c r="M10" s="961"/>
      <c r="N10" s="967"/>
      <c r="O10" s="968"/>
      <c r="P10" s="968"/>
      <c r="Q10" s="969"/>
    </row>
    <row r="11" spans="1:17" s="13" customFormat="1" ht="27" customHeight="1">
      <c r="B11" s="937" t="s">
        <v>3</v>
      </c>
      <c r="C11" s="938"/>
      <c r="D11" s="938"/>
      <c r="E11" s="938"/>
      <c r="F11" s="938"/>
      <c r="G11" s="938"/>
      <c r="H11" s="938"/>
      <c r="I11" s="938"/>
      <c r="J11" s="938"/>
      <c r="K11" s="938"/>
      <c r="L11" s="938"/>
      <c r="M11" s="938"/>
      <c r="N11" s="938"/>
      <c r="O11" s="938"/>
      <c r="P11" s="938"/>
      <c r="Q11" s="939"/>
    </row>
    <row r="12" spans="1:17" ht="18" customHeight="1">
      <c r="B12" s="1011" t="s">
        <v>384</v>
      </c>
      <c r="C12" s="1024"/>
      <c r="D12" s="1024"/>
      <c r="E12" s="1024"/>
      <c r="F12" s="1024"/>
      <c r="G12" s="1024"/>
      <c r="H12" s="1024"/>
      <c r="I12" s="1024"/>
      <c r="J12" s="1024"/>
      <c r="K12" s="1024"/>
      <c r="L12" s="1024"/>
      <c r="M12" s="1024"/>
      <c r="N12" s="1024"/>
      <c r="O12" s="1024"/>
      <c r="P12" s="1024"/>
      <c r="Q12" s="1025"/>
    </row>
    <row r="13" spans="1:17" ht="18" customHeight="1">
      <c r="B13" s="1026"/>
      <c r="C13" s="1024"/>
      <c r="D13" s="1024"/>
      <c r="E13" s="1024"/>
      <c r="F13" s="1024"/>
      <c r="G13" s="1024"/>
      <c r="H13" s="1024"/>
      <c r="I13" s="1024"/>
      <c r="J13" s="1024"/>
      <c r="K13" s="1024"/>
      <c r="L13" s="1024"/>
      <c r="M13" s="1024"/>
      <c r="N13" s="1024"/>
      <c r="O13" s="1024"/>
      <c r="P13" s="1024"/>
      <c r="Q13" s="1025"/>
    </row>
    <row r="14" spans="1:17" ht="18" customHeight="1">
      <c r="B14" s="1026"/>
      <c r="C14" s="1024"/>
      <c r="D14" s="1024"/>
      <c r="E14" s="1024"/>
      <c r="F14" s="1024"/>
      <c r="G14" s="1024"/>
      <c r="H14" s="1024"/>
      <c r="I14" s="1024"/>
      <c r="J14" s="1024"/>
      <c r="K14" s="1024"/>
      <c r="L14" s="1024"/>
      <c r="M14" s="1024"/>
      <c r="N14" s="1024"/>
      <c r="O14" s="1024"/>
      <c r="P14" s="1024"/>
      <c r="Q14" s="1025"/>
    </row>
    <row r="15" spans="1:17">
      <c r="B15" s="1026"/>
      <c r="C15" s="1024"/>
      <c r="D15" s="1024"/>
      <c r="E15" s="1024"/>
      <c r="F15" s="1024"/>
      <c r="G15" s="1024"/>
      <c r="H15" s="1024"/>
      <c r="I15" s="1024"/>
      <c r="J15" s="1024"/>
      <c r="K15" s="1024"/>
      <c r="L15" s="1024"/>
      <c r="M15" s="1024"/>
      <c r="N15" s="1024"/>
      <c r="O15" s="1024"/>
      <c r="P15" s="1024"/>
      <c r="Q15" s="1025"/>
    </row>
    <row r="16" spans="1:17">
      <c r="B16" s="1026"/>
      <c r="C16" s="1024"/>
      <c r="D16" s="1024"/>
      <c r="E16" s="1024"/>
      <c r="F16" s="1024"/>
      <c r="G16" s="1024"/>
      <c r="H16" s="1024"/>
      <c r="I16" s="1024"/>
      <c r="J16" s="1024"/>
      <c r="K16" s="1024"/>
      <c r="L16" s="1024"/>
      <c r="M16" s="1024"/>
      <c r="N16" s="1024"/>
      <c r="O16" s="1024"/>
      <c r="P16" s="1024"/>
      <c r="Q16" s="1025"/>
    </row>
    <row r="17" spans="2:17">
      <c r="B17" s="1026"/>
      <c r="C17" s="1024"/>
      <c r="D17" s="1024"/>
      <c r="E17" s="1024"/>
      <c r="F17" s="1024"/>
      <c r="G17" s="1024"/>
      <c r="H17" s="1024"/>
      <c r="I17" s="1024"/>
      <c r="J17" s="1024"/>
      <c r="K17" s="1024"/>
      <c r="L17" s="1024"/>
      <c r="M17" s="1024"/>
      <c r="N17" s="1024"/>
      <c r="O17" s="1024"/>
      <c r="P17" s="1024"/>
      <c r="Q17" s="1025"/>
    </row>
    <row r="18" spans="2:17" ht="16.25" thickBot="1">
      <c r="B18" s="1026"/>
      <c r="C18" s="1024"/>
      <c r="D18" s="1024"/>
      <c r="E18" s="1024"/>
      <c r="F18" s="1024"/>
      <c r="G18" s="1024"/>
      <c r="H18" s="1024"/>
      <c r="I18" s="1024"/>
      <c r="J18" s="1024"/>
      <c r="K18" s="1024"/>
      <c r="L18" s="1024"/>
      <c r="M18" s="1024"/>
      <c r="N18" s="1024"/>
      <c r="O18" s="1024"/>
      <c r="P18" s="1024"/>
      <c r="Q18" s="1025"/>
    </row>
    <row r="19" spans="2:17" s="13" customFormat="1" ht="27" customHeight="1">
      <c r="B19" s="937" t="s">
        <v>4</v>
      </c>
      <c r="C19" s="938"/>
      <c r="D19" s="938"/>
      <c r="E19" s="938"/>
      <c r="F19" s="938"/>
      <c r="G19" s="938"/>
      <c r="H19" s="938"/>
      <c r="I19" s="938"/>
      <c r="J19" s="938"/>
      <c r="K19" s="938"/>
      <c r="L19" s="938"/>
      <c r="M19" s="938"/>
      <c r="N19" s="938"/>
      <c r="O19" s="938"/>
      <c r="P19" s="938"/>
      <c r="Q19" s="939"/>
    </row>
    <row r="20" spans="2:17">
      <c r="B20" s="5"/>
      <c r="Q20" s="7"/>
    </row>
    <row r="21" spans="2:17">
      <c r="B21" s="5"/>
      <c r="Q21" s="7"/>
    </row>
    <row r="22" spans="2:17" ht="18.5" thickBot="1">
      <c r="B22" s="5"/>
      <c r="C22" s="12"/>
      <c r="D22" s="11" t="s">
        <v>5</v>
      </c>
      <c r="Q22" s="7"/>
    </row>
    <row r="23" spans="2:17" ht="18.5" thickBot="1">
      <c r="B23" s="5"/>
      <c r="C23" s="12" t="s">
        <v>137</v>
      </c>
      <c r="D23" s="11" t="s">
        <v>6</v>
      </c>
      <c r="Q23" s="7"/>
    </row>
    <row r="24" spans="2:17" ht="18.5" thickBot="1">
      <c r="B24" s="5"/>
      <c r="C24" s="12" t="s">
        <v>137</v>
      </c>
      <c r="D24" s="11" t="s">
        <v>7</v>
      </c>
      <c r="Q24" s="7"/>
    </row>
    <row r="25" spans="2:17" ht="18.5" thickBot="1">
      <c r="B25" s="5"/>
      <c r="C25" s="12" t="s">
        <v>137</v>
      </c>
      <c r="D25" s="11" t="s">
        <v>8</v>
      </c>
      <c r="Q25" s="7"/>
    </row>
    <row r="26" spans="2:17" ht="18.5" thickBot="1">
      <c r="B26" s="5"/>
      <c r="C26" s="12" t="s">
        <v>137</v>
      </c>
      <c r="D26" s="11" t="s">
        <v>9</v>
      </c>
      <c r="Q26" s="7"/>
    </row>
    <row r="27" spans="2:17" ht="18.5" thickBot="1">
      <c r="B27" s="5"/>
      <c r="C27" s="12" t="s">
        <v>137</v>
      </c>
      <c r="D27" s="11" t="s">
        <v>10</v>
      </c>
      <c r="Q27" s="7"/>
    </row>
    <row r="28" spans="2:17" ht="18.5" thickBot="1">
      <c r="B28" s="5"/>
      <c r="C28" s="12" t="s">
        <v>137</v>
      </c>
      <c r="D28" s="11" t="s">
        <v>11</v>
      </c>
      <c r="Q28" s="7"/>
    </row>
    <row r="29" spans="2:17" ht="18.5" thickBot="1">
      <c r="B29" s="5"/>
      <c r="C29" s="12" t="s">
        <v>37</v>
      </c>
      <c r="D29" s="11" t="s">
        <v>12</v>
      </c>
      <c r="Q29" s="7"/>
    </row>
    <row r="30" spans="2:17">
      <c r="B30" s="5"/>
      <c r="Q30" s="7"/>
    </row>
    <row r="31" spans="2:17" ht="16.25" thickBot="1">
      <c r="B31" s="8"/>
      <c r="C31" s="9"/>
      <c r="D31" s="9"/>
      <c r="E31" s="9"/>
      <c r="F31" s="9"/>
      <c r="G31" s="9"/>
      <c r="H31" s="9"/>
      <c r="I31" s="9"/>
      <c r="J31" s="9"/>
      <c r="K31" s="9"/>
      <c r="L31" s="9"/>
      <c r="M31" s="9"/>
      <c r="N31" s="9"/>
      <c r="O31" s="9"/>
      <c r="P31" s="9"/>
      <c r="Q31" s="10"/>
    </row>
    <row r="32" spans="2:17" s="13" customFormat="1" ht="26" customHeight="1">
      <c r="B32" s="943" t="s">
        <v>13</v>
      </c>
      <c r="C32" s="944"/>
      <c r="D32" s="944"/>
      <c r="E32" s="944"/>
      <c r="F32" s="944"/>
      <c r="G32" s="944"/>
      <c r="H32" s="944"/>
      <c r="I32" s="944"/>
      <c r="J32" s="944"/>
      <c r="K32" s="944"/>
      <c r="L32" s="944"/>
      <c r="M32" s="944"/>
      <c r="N32" s="944"/>
      <c r="O32" s="944"/>
      <c r="P32" s="944"/>
      <c r="Q32" s="945"/>
    </row>
    <row r="33" spans="2:17">
      <c r="B33" s="979" t="s">
        <v>17</v>
      </c>
      <c r="C33" s="980"/>
      <c r="D33" s="980"/>
      <c r="E33" s="980"/>
      <c r="F33" s="980"/>
      <c r="G33" s="980"/>
      <c r="H33" s="980"/>
      <c r="I33" s="980"/>
      <c r="J33" s="980"/>
      <c r="K33" s="980"/>
      <c r="L33" s="980"/>
      <c r="M33" s="980"/>
      <c r="N33" s="980"/>
      <c r="O33" s="980"/>
      <c r="P33" s="980"/>
      <c r="Q33" s="981"/>
    </row>
    <row r="34" spans="2:17">
      <c r="B34" s="979"/>
      <c r="C34" s="980"/>
      <c r="D34" s="980"/>
      <c r="E34" s="980"/>
      <c r="F34" s="980"/>
      <c r="G34" s="980"/>
      <c r="H34" s="980"/>
      <c r="I34" s="980"/>
      <c r="J34" s="980"/>
      <c r="K34" s="980"/>
      <c r="L34" s="980"/>
      <c r="M34" s="980"/>
      <c r="N34" s="980"/>
      <c r="O34" s="980"/>
      <c r="P34" s="980"/>
      <c r="Q34" s="981"/>
    </row>
    <row r="35" spans="2:17">
      <c r="B35" s="979"/>
      <c r="C35" s="980"/>
      <c r="D35" s="980"/>
      <c r="E35" s="980"/>
      <c r="F35" s="980"/>
      <c r="G35" s="980"/>
      <c r="H35" s="980"/>
      <c r="I35" s="980"/>
      <c r="J35" s="980"/>
      <c r="K35" s="980"/>
      <c r="L35" s="980"/>
      <c r="M35" s="980"/>
      <c r="N35" s="980"/>
      <c r="O35" s="980"/>
      <c r="P35" s="980"/>
      <c r="Q35" s="981"/>
    </row>
    <row r="36" spans="2:17">
      <c r="B36" s="979"/>
      <c r="C36" s="980"/>
      <c r="D36" s="980"/>
      <c r="E36" s="980"/>
      <c r="F36" s="980"/>
      <c r="G36" s="980"/>
      <c r="H36" s="980"/>
      <c r="I36" s="980"/>
      <c r="J36" s="980"/>
      <c r="K36" s="980"/>
      <c r="L36" s="980"/>
      <c r="M36" s="980"/>
      <c r="N36" s="980"/>
      <c r="O36" s="980"/>
      <c r="P36" s="980"/>
      <c r="Q36" s="981"/>
    </row>
    <row r="37" spans="2:17">
      <c r="B37" s="979"/>
      <c r="C37" s="980"/>
      <c r="D37" s="980"/>
      <c r="E37" s="980"/>
      <c r="F37" s="980"/>
      <c r="G37" s="980"/>
      <c r="H37" s="980"/>
      <c r="I37" s="980"/>
      <c r="J37" s="980"/>
      <c r="K37" s="980"/>
      <c r="L37" s="980"/>
      <c r="M37" s="980"/>
      <c r="N37" s="980"/>
      <c r="O37" s="980"/>
      <c r="P37" s="980"/>
      <c r="Q37" s="981"/>
    </row>
    <row r="38" spans="2:17">
      <c r="B38" s="979"/>
      <c r="C38" s="980"/>
      <c r="D38" s="980"/>
      <c r="E38" s="980"/>
      <c r="F38" s="980"/>
      <c r="G38" s="980"/>
      <c r="H38" s="980"/>
      <c r="I38" s="980"/>
      <c r="J38" s="980"/>
      <c r="K38" s="980"/>
      <c r="L38" s="980"/>
      <c r="M38" s="980"/>
      <c r="N38" s="980"/>
      <c r="O38" s="980"/>
      <c r="P38" s="980"/>
      <c r="Q38" s="981"/>
    </row>
    <row r="39" spans="2:17">
      <c r="B39" s="979"/>
      <c r="C39" s="980"/>
      <c r="D39" s="980"/>
      <c r="E39" s="980"/>
      <c r="F39" s="980"/>
      <c r="G39" s="980"/>
      <c r="H39" s="980"/>
      <c r="I39" s="980"/>
      <c r="J39" s="980"/>
      <c r="K39" s="980"/>
      <c r="L39" s="980"/>
      <c r="M39" s="980"/>
      <c r="N39" s="980"/>
      <c r="O39" s="980"/>
      <c r="P39" s="980"/>
      <c r="Q39" s="981"/>
    </row>
    <row r="40" spans="2:17">
      <c r="B40" s="979"/>
      <c r="C40" s="980"/>
      <c r="D40" s="980"/>
      <c r="E40" s="980"/>
      <c r="F40" s="980"/>
      <c r="G40" s="980"/>
      <c r="H40" s="980"/>
      <c r="I40" s="980"/>
      <c r="J40" s="980"/>
      <c r="K40" s="980"/>
      <c r="L40" s="980"/>
      <c r="M40" s="980"/>
      <c r="N40" s="980"/>
      <c r="O40" s="980"/>
      <c r="P40" s="980"/>
      <c r="Q40" s="981"/>
    </row>
    <row r="41" spans="2:17">
      <c r="B41" s="979"/>
      <c r="C41" s="980"/>
      <c r="D41" s="980"/>
      <c r="E41" s="980"/>
      <c r="F41" s="980"/>
      <c r="G41" s="980"/>
      <c r="H41" s="980"/>
      <c r="I41" s="980"/>
      <c r="J41" s="980"/>
      <c r="K41" s="980"/>
      <c r="L41" s="980"/>
      <c r="M41" s="980"/>
      <c r="N41" s="980"/>
      <c r="O41" s="980"/>
      <c r="P41" s="980"/>
      <c r="Q41" s="981"/>
    </row>
    <row r="42" spans="2:17">
      <c r="B42" s="979"/>
      <c r="C42" s="980"/>
      <c r="D42" s="980"/>
      <c r="E42" s="980"/>
      <c r="F42" s="980"/>
      <c r="G42" s="980"/>
      <c r="H42" s="980"/>
      <c r="I42" s="980"/>
      <c r="J42" s="980"/>
      <c r="K42" s="980"/>
      <c r="L42" s="980"/>
      <c r="M42" s="980"/>
      <c r="N42" s="980"/>
      <c r="O42" s="980"/>
      <c r="P42" s="980"/>
      <c r="Q42" s="981"/>
    </row>
    <row r="43" spans="2:17">
      <c r="B43" s="979"/>
      <c r="C43" s="980"/>
      <c r="D43" s="980"/>
      <c r="E43" s="980"/>
      <c r="F43" s="980"/>
      <c r="G43" s="980"/>
      <c r="H43" s="980"/>
      <c r="I43" s="980"/>
      <c r="J43" s="980"/>
      <c r="K43" s="980"/>
      <c r="L43" s="980"/>
      <c r="M43" s="980"/>
      <c r="N43" s="980"/>
      <c r="O43" s="980"/>
      <c r="P43" s="980"/>
      <c r="Q43" s="981"/>
    </row>
    <row r="44" spans="2:17" ht="16.25" thickBot="1">
      <c r="B44" s="982"/>
      <c r="C44" s="983"/>
      <c r="D44" s="983"/>
      <c r="E44" s="983"/>
      <c r="F44" s="983"/>
      <c r="G44" s="983"/>
      <c r="H44" s="983"/>
      <c r="I44" s="983"/>
      <c r="J44" s="983"/>
      <c r="K44" s="983"/>
      <c r="L44" s="983"/>
      <c r="M44" s="983"/>
      <c r="N44" s="983"/>
      <c r="O44" s="983"/>
      <c r="P44" s="983"/>
      <c r="Q44" s="984"/>
    </row>
    <row r="45" spans="2:17">
      <c r="B45" s="943" t="s">
        <v>14</v>
      </c>
      <c r="C45" s="944"/>
      <c r="D45" s="944"/>
      <c r="E45" s="944"/>
      <c r="F45" s="944"/>
      <c r="G45" s="944"/>
      <c r="H45" s="944"/>
      <c r="I45" s="944"/>
      <c r="J45" s="944"/>
      <c r="K45" s="944"/>
      <c r="L45" s="944"/>
      <c r="M45" s="944"/>
      <c r="N45" s="944"/>
      <c r="O45" s="944"/>
      <c r="P45" s="944"/>
      <c r="Q45" s="945"/>
    </row>
    <row r="46" spans="2:17">
      <c r="B46" s="946"/>
      <c r="C46" s="947"/>
      <c r="D46" s="947"/>
      <c r="E46" s="947"/>
      <c r="F46" s="947"/>
      <c r="G46" s="947"/>
      <c r="H46" s="947"/>
      <c r="I46" s="947"/>
      <c r="J46" s="947"/>
      <c r="K46" s="947"/>
      <c r="L46" s="947"/>
      <c r="M46" s="947"/>
      <c r="N46" s="947"/>
      <c r="O46" s="947"/>
      <c r="P46" s="947"/>
      <c r="Q46" s="948"/>
    </row>
    <row r="47" spans="2:17">
      <c r="B47" s="1027" t="s">
        <v>138</v>
      </c>
      <c r="C47" s="1028"/>
      <c r="D47" s="1028"/>
      <c r="E47" s="1028"/>
      <c r="F47" s="1028"/>
      <c r="G47" s="1028"/>
      <c r="H47" s="1028"/>
      <c r="I47" s="1028"/>
      <c r="J47" s="1028"/>
      <c r="K47" s="1028"/>
      <c r="L47" s="1028"/>
      <c r="M47" s="1028"/>
      <c r="N47" s="1028"/>
      <c r="O47" s="1028"/>
      <c r="P47" s="1028"/>
      <c r="Q47" s="1029"/>
    </row>
    <row r="48" spans="2:17">
      <c r="B48" s="1027"/>
      <c r="C48" s="1028"/>
      <c r="D48" s="1028"/>
      <c r="E48" s="1028"/>
      <c r="F48" s="1028"/>
      <c r="G48" s="1028"/>
      <c r="H48" s="1028"/>
      <c r="I48" s="1028"/>
      <c r="J48" s="1028"/>
      <c r="K48" s="1028"/>
      <c r="L48" s="1028"/>
      <c r="M48" s="1028"/>
      <c r="N48" s="1028"/>
      <c r="O48" s="1028"/>
      <c r="P48" s="1028"/>
      <c r="Q48" s="1029"/>
    </row>
    <row r="49" spans="2:17">
      <c r="B49" s="1027"/>
      <c r="C49" s="1028"/>
      <c r="D49" s="1028"/>
      <c r="E49" s="1028"/>
      <c r="F49" s="1028"/>
      <c r="G49" s="1028"/>
      <c r="H49" s="1028"/>
      <c r="I49" s="1028"/>
      <c r="J49" s="1028"/>
      <c r="K49" s="1028"/>
      <c r="L49" s="1028"/>
      <c r="M49" s="1028"/>
      <c r="N49" s="1028"/>
      <c r="O49" s="1028"/>
      <c r="P49" s="1028"/>
      <c r="Q49" s="1029"/>
    </row>
    <row r="50" spans="2:17">
      <c r="B50" s="1027"/>
      <c r="C50" s="1028"/>
      <c r="D50" s="1028"/>
      <c r="E50" s="1028"/>
      <c r="F50" s="1028"/>
      <c r="G50" s="1028"/>
      <c r="H50" s="1028"/>
      <c r="I50" s="1028"/>
      <c r="J50" s="1028"/>
      <c r="K50" s="1028"/>
      <c r="L50" s="1028"/>
      <c r="M50" s="1028"/>
      <c r="N50" s="1028"/>
      <c r="O50" s="1028"/>
      <c r="P50" s="1028"/>
      <c r="Q50" s="1029"/>
    </row>
    <row r="51" spans="2:17">
      <c r="B51" s="1027"/>
      <c r="C51" s="1028"/>
      <c r="D51" s="1028"/>
      <c r="E51" s="1028"/>
      <c r="F51" s="1028"/>
      <c r="G51" s="1028"/>
      <c r="H51" s="1028"/>
      <c r="I51" s="1028"/>
      <c r="J51" s="1028"/>
      <c r="K51" s="1028"/>
      <c r="L51" s="1028"/>
      <c r="M51" s="1028"/>
      <c r="N51" s="1028"/>
      <c r="O51" s="1028"/>
      <c r="P51" s="1028"/>
      <c r="Q51" s="1029"/>
    </row>
    <row r="52" spans="2:17">
      <c r="B52" s="1027"/>
      <c r="C52" s="1028"/>
      <c r="D52" s="1028"/>
      <c r="E52" s="1028"/>
      <c r="F52" s="1028"/>
      <c r="G52" s="1028"/>
      <c r="H52" s="1028"/>
      <c r="I52" s="1028"/>
      <c r="J52" s="1028"/>
      <c r="K52" s="1028"/>
      <c r="L52" s="1028"/>
      <c r="M52" s="1028"/>
      <c r="N52" s="1028"/>
      <c r="O52" s="1028"/>
      <c r="P52" s="1028"/>
      <c r="Q52" s="1029"/>
    </row>
    <row r="53" spans="2:17">
      <c r="B53" s="1027"/>
      <c r="C53" s="1028"/>
      <c r="D53" s="1028"/>
      <c r="E53" s="1028"/>
      <c r="F53" s="1028"/>
      <c r="G53" s="1028"/>
      <c r="H53" s="1028"/>
      <c r="I53" s="1028"/>
      <c r="J53" s="1028"/>
      <c r="K53" s="1028"/>
      <c r="L53" s="1028"/>
      <c r="M53" s="1028"/>
      <c r="N53" s="1028"/>
      <c r="O53" s="1028"/>
      <c r="P53" s="1028"/>
      <c r="Q53" s="1029"/>
    </row>
    <row r="54" spans="2:17">
      <c r="B54" s="1027"/>
      <c r="C54" s="1028"/>
      <c r="D54" s="1028"/>
      <c r="E54" s="1028"/>
      <c r="F54" s="1028"/>
      <c r="G54" s="1028"/>
      <c r="H54" s="1028"/>
      <c r="I54" s="1028"/>
      <c r="J54" s="1028"/>
      <c r="K54" s="1028"/>
      <c r="L54" s="1028"/>
      <c r="M54" s="1028"/>
      <c r="N54" s="1028"/>
      <c r="O54" s="1028"/>
      <c r="P54" s="1028"/>
      <c r="Q54" s="1029"/>
    </row>
    <row r="55" spans="2:17">
      <c r="B55" s="1027"/>
      <c r="C55" s="1028"/>
      <c r="D55" s="1028"/>
      <c r="E55" s="1028"/>
      <c r="F55" s="1028"/>
      <c r="G55" s="1028"/>
      <c r="H55" s="1028"/>
      <c r="I55" s="1028"/>
      <c r="J55" s="1028"/>
      <c r="K55" s="1028"/>
      <c r="L55" s="1028"/>
      <c r="M55" s="1028"/>
      <c r="N55" s="1028"/>
      <c r="O55" s="1028"/>
      <c r="P55" s="1028"/>
      <c r="Q55" s="1029"/>
    </row>
    <row r="56" spans="2:17">
      <c r="B56" s="1027"/>
      <c r="C56" s="1028"/>
      <c r="D56" s="1028"/>
      <c r="E56" s="1028"/>
      <c r="F56" s="1028"/>
      <c r="G56" s="1028"/>
      <c r="H56" s="1028"/>
      <c r="I56" s="1028"/>
      <c r="J56" s="1028"/>
      <c r="K56" s="1028"/>
      <c r="L56" s="1028"/>
      <c r="M56" s="1028"/>
      <c r="N56" s="1028"/>
      <c r="O56" s="1028"/>
      <c r="P56" s="1028"/>
      <c r="Q56" s="1029"/>
    </row>
    <row r="57" spans="2:17">
      <c r="B57" s="1027"/>
      <c r="C57" s="1028"/>
      <c r="D57" s="1028"/>
      <c r="E57" s="1028"/>
      <c r="F57" s="1028"/>
      <c r="G57" s="1028"/>
      <c r="H57" s="1028"/>
      <c r="I57" s="1028"/>
      <c r="J57" s="1028"/>
      <c r="K57" s="1028"/>
      <c r="L57" s="1028"/>
      <c r="M57" s="1028"/>
      <c r="N57" s="1028"/>
      <c r="O57" s="1028"/>
      <c r="P57" s="1028"/>
      <c r="Q57" s="1029"/>
    </row>
    <row r="58" spans="2:17">
      <c r="B58" s="1027"/>
      <c r="C58" s="1028"/>
      <c r="D58" s="1028"/>
      <c r="E58" s="1028"/>
      <c r="F58" s="1028"/>
      <c r="G58" s="1028"/>
      <c r="H58" s="1028"/>
      <c r="I58" s="1028"/>
      <c r="J58" s="1028"/>
      <c r="K58" s="1028"/>
      <c r="L58" s="1028"/>
      <c r="M58" s="1028"/>
      <c r="N58" s="1028"/>
      <c r="O58" s="1028"/>
      <c r="P58" s="1028"/>
      <c r="Q58" s="1029"/>
    </row>
    <row r="59" spans="2:17">
      <c r="B59" s="1027"/>
      <c r="C59" s="1028"/>
      <c r="D59" s="1028"/>
      <c r="E59" s="1028"/>
      <c r="F59" s="1028"/>
      <c r="G59" s="1028"/>
      <c r="H59" s="1028"/>
      <c r="I59" s="1028"/>
      <c r="J59" s="1028"/>
      <c r="K59" s="1028"/>
      <c r="L59" s="1028"/>
      <c r="M59" s="1028"/>
      <c r="N59" s="1028"/>
      <c r="O59" s="1028"/>
      <c r="P59" s="1028"/>
      <c r="Q59" s="1029"/>
    </row>
    <row r="60" spans="2:17">
      <c r="B60" s="1027"/>
      <c r="C60" s="1028"/>
      <c r="D60" s="1028"/>
      <c r="E60" s="1028"/>
      <c r="F60" s="1028"/>
      <c r="G60" s="1028"/>
      <c r="H60" s="1028"/>
      <c r="I60" s="1028"/>
      <c r="J60" s="1028"/>
      <c r="K60" s="1028"/>
      <c r="L60" s="1028"/>
      <c r="M60" s="1028"/>
      <c r="N60" s="1028"/>
      <c r="O60" s="1028"/>
      <c r="P60" s="1028"/>
      <c r="Q60" s="1029"/>
    </row>
    <row r="61" spans="2:17">
      <c r="B61" s="1027"/>
      <c r="C61" s="1028"/>
      <c r="D61" s="1028"/>
      <c r="E61" s="1028"/>
      <c r="F61" s="1028"/>
      <c r="G61" s="1028"/>
      <c r="H61" s="1028"/>
      <c r="I61" s="1028"/>
      <c r="J61" s="1028"/>
      <c r="K61" s="1028"/>
      <c r="L61" s="1028"/>
      <c r="M61" s="1028"/>
      <c r="N61" s="1028"/>
      <c r="O61" s="1028"/>
      <c r="P61" s="1028"/>
      <c r="Q61" s="1029"/>
    </row>
    <row r="62" spans="2:17" ht="16.25" thickBot="1">
      <c r="B62" s="1030"/>
      <c r="C62" s="1031"/>
      <c r="D62" s="1031"/>
      <c r="E62" s="1031"/>
      <c r="F62" s="1031"/>
      <c r="G62" s="1031"/>
      <c r="H62" s="1031"/>
      <c r="I62" s="1031"/>
      <c r="J62" s="1031"/>
      <c r="K62" s="1031"/>
      <c r="L62" s="1031"/>
      <c r="M62" s="1031"/>
      <c r="N62" s="1031"/>
      <c r="O62" s="1031"/>
      <c r="P62" s="1031"/>
      <c r="Q62" s="1032"/>
    </row>
    <row r="63" spans="2:17">
      <c r="B63" s="943" t="s">
        <v>15</v>
      </c>
      <c r="C63" s="944"/>
      <c r="D63" s="944"/>
      <c r="E63" s="944"/>
      <c r="F63" s="944"/>
      <c r="G63" s="944"/>
      <c r="H63" s="944"/>
      <c r="I63" s="944"/>
      <c r="J63" s="944"/>
      <c r="K63" s="944"/>
      <c r="L63" s="944"/>
      <c r="M63" s="944"/>
      <c r="N63" s="944"/>
      <c r="O63" s="944"/>
      <c r="P63" s="944"/>
      <c r="Q63" s="945"/>
    </row>
    <row r="64" spans="2:17">
      <c r="B64" s="946"/>
      <c r="C64" s="947"/>
      <c r="D64" s="947"/>
      <c r="E64" s="947"/>
      <c r="F64" s="947"/>
      <c r="G64" s="947"/>
      <c r="H64" s="947"/>
      <c r="I64" s="947"/>
      <c r="J64" s="947"/>
      <c r="K64" s="947"/>
      <c r="L64" s="947"/>
      <c r="M64" s="947"/>
      <c r="N64" s="947"/>
      <c r="O64" s="947"/>
      <c r="P64" s="947"/>
      <c r="Q64" s="948"/>
    </row>
    <row r="65" spans="2:17" ht="15.5" customHeight="1" thickBot="1">
      <c r="B65" s="121"/>
      <c r="C65" s="122"/>
      <c r="D65" s="992"/>
      <c r="E65" s="992"/>
      <c r="F65" s="992"/>
      <c r="G65" s="992"/>
      <c r="H65" s="992"/>
      <c r="I65" s="992"/>
      <c r="J65" s="992"/>
      <c r="K65" s="992"/>
      <c r="L65" s="992"/>
      <c r="M65" s="992"/>
      <c r="N65" s="992"/>
      <c r="O65" s="992"/>
      <c r="P65" s="992"/>
      <c r="Q65" s="993"/>
    </row>
    <row r="66" spans="2:17" ht="15.5" customHeight="1">
      <c r="B66" s="994" t="s">
        <v>372</v>
      </c>
      <c r="C66" s="995"/>
      <c r="D66" s="995"/>
      <c r="E66" s="995"/>
      <c r="F66" s="995"/>
      <c r="G66" s="995"/>
      <c r="H66" s="995"/>
      <c r="I66" s="995"/>
      <c r="J66" s="995"/>
      <c r="K66" s="995"/>
      <c r="L66" s="995"/>
      <c r="M66" s="995"/>
      <c r="N66" s="995"/>
      <c r="O66" s="995"/>
      <c r="P66" s="995"/>
      <c r="Q66" s="996"/>
    </row>
    <row r="67" spans="2:17" ht="15.5" customHeight="1">
      <c r="B67" s="997"/>
      <c r="C67" s="998"/>
      <c r="D67" s="998"/>
      <c r="E67" s="998"/>
      <c r="F67" s="998"/>
      <c r="G67" s="998"/>
      <c r="H67" s="998"/>
      <c r="I67" s="998"/>
      <c r="J67" s="998"/>
      <c r="K67" s="998"/>
      <c r="L67" s="998"/>
      <c r="M67" s="998"/>
      <c r="N67" s="998"/>
      <c r="O67" s="998"/>
      <c r="P67" s="998"/>
      <c r="Q67" s="999"/>
    </row>
    <row r="68" spans="2:17" ht="15.5" customHeight="1">
      <c r="B68" s="997"/>
      <c r="C68" s="998"/>
      <c r="D68" s="998"/>
      <c r="E68" s="998"/>
      <c r="F68" s="998"/>
      <c r="G68" s="998"/>
      <c r="H68" s="998"/>
      <c r="I68" s="998"/>
      <c r="J68" s="998"/>
      <c r="K68" s="998"/>
      <c r="L68" s="998"/>
      <c r="M68" s="998"/>
      <c r="N68" s="998"/>
      <c r="O68" s="998"/>
      <c r="P68" s="998"/>
      <c r="Q68" s="999"/>
    </row>
    <row r="69" spans="2:17" ht="15.5" customHeight="1">
      <c r="B69" s="997"/>
      <c r="C69" s="998"/>
      <c r="D69" s="998"/>
      <c r="E69" s="998"/>
      <c r="F69" s="998"/>
      <c r="G69" s="998"/>
      <c r="H69" s="998"/>
      <c r="I69" s="998"/>
      <c r="J69" s="998"/>
      <c r="K69" s="998"/>
      <c r="L69" s="998"/>
      <c r="M69" s="998"/>
      <c r="N69" s="998"/>
      <c r="O69" s="998"/>
      <c r="P69" s="998"/>
      <c r="Q69" s="999"/>
    </row>
    <row r="70" spans="2:17" ht="15.5" customHeight="1">
      <c r="B70" s="997"/>
      <c r="C70" s="998"/>
      <c r="D70" s="998"/>
      <c r="E70" s="998"/>
      <c r="F70" s="998"/>
      <c r="G70" s="998"/>
      <c r="H70" s="998"/>
      <c r="I70" s="998"/>
      <c r="J70" s="998"/>
      <c r="K70" s="998"/>
      <c r="L70" s="998"/>
      <c r="M70" s="998"/>
      <c r="N70" s="998"/>
      <c r="O70" s="998"/>
      <c r="P70" s="998"/>
      <c r="Q70" s="999"/>
    </row>
    <row r="71" spans="2:17" ht="15.5" customHeight="1">
      <c r="B71" s="997"/>
      <c r="C71" s="998"/>
      <c r="D71" s="998"/>
      <c r="E71" s="998"/>
      <c r="F71" s="998"/>
      <c r="G71" s="998"/>
      <c r="H71" s="998"/>
      <c r="I71" s="998"/>
      <c r="J71" s="998"/>
      <c r="K71" s="998"/>
      <c r="L71" s="998"/>
      <c r="M71" s="998"/>
      <c r="N71" s="998"/>
      <c r="O71" s="998"/>
      <c r="P71" s="998"/>
      <c r="Q71" s="999"/>
    </row>
    <row r="72" spans="2:17" ht="15.5" customHeight="1">
      <c r="B72" s="997"/>
      <c r="C72" s="998"/>
      <c r="D72" s="998"/>
      <c r="E72" s="998"/>
      <c r="F72" s="998"/>
      <c r="G72" s="998"/>
      <c r="H72" s="998"/>
      <c r="I72" s="998"/>
      <c r="J72" s="998"/>
      <c r="K72" s="998"/>
      <c r="L72" s="998"/>
      <c r="M72" s="998"/>
      <c r="N72" s="998"/>
      <c r="O72" s="998"/>
      <c r="P72" s="998"/>
      <c r="Q72" s="999"/>
    </row>
    <row r="73" spans="2:17" ht="15.5" customHeight="1">
      <c r="B73" s="997"/>
      <c r="C73" s="998"/>
      <c r="D73" s="998"/>
      <c r="E73" s="998"/>
      <c r="F73" s="998"/>
      <c r="G73" s="998"/>
      <c r="H73" s="998"/>
      <c r="I73" s="998"/>
      <c r="J73" s="998"/>
      <c r="K73" s="998"/>
      <c r="L73" s="998"/>
      <c r="M73" s="998"/>
      <c r="N73" s="998"/>
      <c r="O73" s="998"/>
      <c r="P73" s="998"/>
      <c r="Q73" s="999"/>
    </row>
    <row r="74" spans="2:17" ht="16" customHeight="1" thickBot="1">
      <c r="B74" s="1000"/>
      <c r="C74" s="992"/>
      <c r="D74" s="992"/>
      <c r="E74" s="992"/>
      <c r="F74" s="992"/>
      <c r="G74" s="992"/>
      <c r="H74" s="992"/>
      <c r="I74" s="992"/>
      <c r="J74" s="992"/>
      <c r="K74" s="992"/>
      <c r="L74" s="992"/>
      <c r="M74" s="992"/>
      <c r="N74" s="992"/>
      <c r="O74" s="992"/>
      <c r="P74" s="992"/>
      <c r="Q74" s="993"/>
    </row>
    <row r="75" spans="2:17">
      <c r="B75" s="946" t="s">
        <v>16</v>
      </c>
      <c r="C75" s="947"/>
      <c r="D75" s="947"/>
      <c r="E75" s="947"/>
      <c r="F75" s="947"/>
      <c r="G75" s="947"/>
      <c r="H75" s="947"/>
      <c r="I75" s="947"/>
      <c r="J75" s="947"/>
      <c r="K75" s="947"/>
      <c r="L75" s="947"/>
      <c r="M75" s="947"/>
      <c r="N75" s="947"/>
      <c r="O75" s="947"/>
      <c r="P75" s="947"/>
      <c r="Q75" s="948"/>
    </row>
    <row r="76" spans="2:17" ht="25" customHeight="1">
      <c r="B76" s="946"/>
      <c r="C76" s="947"/>
      <c r="D76" s="947"/>
      <c r="E76" s="947"/>
      <c r="F76" s="947"/>
      <c r="G76" s="947"/>
      <c r="H76" s="947"/>
      <c r="I76" s="947"/>
      <c r="J76" s="947"/>
      <c r="K76" s="947"/>
      <c r="L76" s="947"/>
      <c r="M76" s="947"/>
      <c r="N76" s="947"/>
      <c r="O76" s="947"/>
      <c r="P76" s="947"/>
      <c r="Q76" s="948"/>
    </row>
    <row r="77" spans="2:17" ht="25" customHeight="1" thickBot="1">
      <c r="B77" s="14"/>
      <c r="C77" s="998" t="s">
        <v>373</v>
      </c>
      <c r="D77" s="998"/>
      <c r="E77" s="998"/>
      <c r="F77" s="998"/>
      <c r="G77" s="998"/>
      <c r="H77" s="998"/>
      <c r="I77" s="998"/>
      <c r="J77" s="998"/>
      <c r="K77" s="998"/>
      <c r="L77" s="998"/>
      <c r="M77" s="998"/>
      <c r="N77" s="998"/>
      <c r="O77" s="998"/>
      <c r="P77" s="998"/>
      <c r="Q77" s="15"/>
    </row>
    <row r="78" spans="2:17" ht="25" customHeight="1">
      <c r="B78" s="150"/>
      <c r="C78" s="127"/>
      <c r="D78" s="127"/>
      <c r="E78" s="127"/>
      <c r="F78" s="127"/>
      <c r="G78" s="127"/>
      <c r="H78" s="127" t="s">
        <v>195</v>
      </c>
      <c r="I78" s="127"/>
      <c r="J78" s="127"/>
      <c r="K78" s="127" t="s">
        <v>140</v>
      </c>
      <c r="L78" s="127"/>
      <c r="M78" s="127"/>
      <c r="N78" s="127"/>
      <c r="O78" s="127"/>
      <c r="P78" s="127"/>
      <c r="Q78" s="128"/>
    </row>
    <row r="79" spans="2:17" ht="25" customHeight="1" thickBot="1">
      <c r="B79" s="129"/>
      <c r="C79" s="119"/>
      <c r="D79" s="420"/>
      <c r="E79" s="421"/>
      <c r="F79" s="131"/>
      <c r="G79" s="422"/>
      <c r="H79" s="131" t="s">
        <v>367</v>
      </c>
      <c r="I79" s="131"/>
      <c r="J79" s="131"/>
      <c r="K79" s="131" t="s">
        <v>178</v>
      </c>
      <c r="L79" s="131"/>
      <c r="M79" s="125"/>
      <c r="N79" s="119"/>
      <c r="O79" s="119"/>
      <c r="P79" s="119"/>
      <c r="Q79" s="151"/>
    </row>
    <row r="80" spans="2:17" ht="25" customHeight="1">
      <c r="B80" s="129"/>
      <c r="C80" s="119"/>
      <c r="D80" s="417" t="s">
        <v>244</v>
      </c>
      <c r="E80" s="417" t="s">
        <v>174</v>
      </c>
      <c r="F80" s="416"/>
      <c r="G80" s="416"/>
      <c r="H80" s="418">
        <f>'Sector Assembly - Labor '!F2</f>
        <v>34828</v>
      </c>
      <c r="I80" s="419"/>
      <c r="J80" s="418"/>
      <c r="K80" s="419">
        <f>K81+K82+K83</f>
        <v>451237.76875000005</v>
      </c>
      <c r="L80" s="419"/>
      <c r="N80" s="119"/>
      <c r="O80" s="119"/>
      <c r="P80" s="119"/>
      <c r="Q80" s="151"/>
    </row>
    <row r="81" spans="2:17" ht="25" customHeight="1">
      <c r="B81" s="129"/>
      <c r="C81" s="119"/>
      <c r="D81" s="119" t="s">
        <v>380</v>
      </c>
      <c r="E81" s="119" t="s">
        <v>175</v>
      </c>
      <c r="F81" s="119"/>
      <c r="G81" s="124"/>
      <c r="H81" s="405">
        <f>'Sector Assembly - Labor '!F3</f>
        <v>0</v>
      </c>
      <c r="I81" s="138"/>
      <c r="J81" s="138"/>
      <c r="K81" s="138">
        <f>'Sector Assembly -MATERIAL'!F3</f>
        <v>0</v>
      </c>
      <c r="L81" s="138"/>
      <c r="M81" s="125"/>
      <c r="N81" s="119"/>
      <c r="O81" s="119"/>
      <c r="P81" s="119"/>
      <c r="Q81" s="151"/>
    </row>
    <row r="82" spans="2:17" ht="25" customHeight="1">
      <c r="B82" s="129"/>
      <c r="C82" s="119"/>
      <c r="D82" s="119" t="s">
        <v>381</v>
      </c>
      <c r="E82" s="119" t="s">
        <v>176</v>
      </c>
      <c r="F82" s="119"/>
      <c r="G82" s="124"/>
      <c r="H82" s="405">
        <f>'Sector Assembly - Labor '!F16</f>
        <v>11265</v>
      </c>
      <c r="I82" s="138"/>
      <c r="J82" s="138"/>
      <c r="K82" s="138">
        <f>'Sector Assembly -MATERIAL'!F13</f>
        <v>128987.25937499999</v>
      </c>
      <c r="L82" s="138"/>
      <c r="M82" s="125"/>
      <c r="N82" s="119"/>
      <c r="O82" s="119"/>
      <c r="P82" s="119"/>
      <c r="Q82" s="151"/>
    </row>
    <row r="83" spans="2:17" ht="25" customHeight="1">
      <c r="B83" s="129"/>
      <c r="C83" s="119"/>
      <c r="D83" s="119" t="s">
        <v>382</v>
      </c>
      <c r="E83" s="119" t="s">
        <v>177</v>
      </c>
      <c r="F83" s="119"/>
      <c r="G83" s="124"/>
      <c r="H83" s="405">
        <f>'Sector Assembly - Labor '!F47</f>
        <v>23563</v>
      </c>
      <c r="I83" s="138"/>
      <c r="J83" s="138"/>
      <c r="K83" s="138">
        <f>'Sector Assembly -MATERIAL'!F79</f>
        <v>322250.50937500002</v>
      </c>
      <c r="L83" s="138"/>
      <c r="M83" s="125"/>
      <c r="N83" s="119"/>
      <c r="O83" s="119"/>
      <c r="P83" s="119"/>
      <c r="Q83" s="151"/>
    </row>
    <row r="84" spans="2:17" ht="15.5" customHeight="1">
      <c r="B84" s="129"/>
      <c r="C84" s="119"/>
      <c r="D84" s="119"/>
      <c r="E84" s="119"/>
      <c r="F84" s="119"/>
      <c r="G84" s="119"/>
      <c r="H84" s="119"/>
      <c r="I84" s="119"/>
      <c r="J84" s="119"/>
      <c r="K84" s="119"/>
      <c r="L84" s="119"/>
      <c r="M84" s="119"/>
      <c r="N84" s="119"/>
      <c r="O84" s="119"/>
      <c r="P84" s="119"/>
      <c r="Q84" s="151"/>
    </row>
    <row r="85" spans="2:17" ht="16" customHeight="1" thickBot="1">
      <c r="B85" s="130"/>
      <c r="C85" s="131"/>
      <c r="D85" s="131"/>
      <c r="E85" s="131"/>
      <c r="F85" s="131"/>
      <c r="G85" s="244" t="s">
        <v>271</v>
      </c>
      <c r="H85" s="415">
        <f>'Sector Assembly - Labor '!F2</f>
        <v>34828</v>
      </c>
      <c r="I85" s="131"/>
      <c r="J85" s="131"/>
      <c r="K85" s="131"/>
      <c r="L85" s="131"/>
      <c r="M85" s="131"/>
      <c r="N85" s="131"/>
      <c r="O85" s="131"/>
      <c r="P85" s="131"/>
      <c r="Q85" s="132"/>
    </row>
    <row r="86" spans="2:17">
      <c r="B86" s="946" t="s">
        <v>375</v>
      </c>
      <c r="C86" s="947"/>
      <c r="D86" s="947"/>
      <c r="E86" s="947"/>
      <c r="F86" s="947"/>
      <c r="G86" s="947"/>
      <c r="H86" s="947"/>
      <c r="I86" s="947"/>
      <c r="J86" s="947"/>
      <c r="K86" s="947"/>
      <c r="L86" s="947"/>
      <c r="M86" s="947"/>
      <c r="N86" s="947"/>
      <c r="O86" s="947"/>
      <c r="P86" s="947"/>
      <c r="Q86" s="948"/>
    </row>
    <row r="87" spans="2:17">
      <c r="B87" s="946"/>
      <c r="C87" s="947"/>
      <c r="D87" s="947"/>
      <c r="E87" s="947"/>
      <c r="F87" s="947"/>
      <c r="G87" s="947"/>
      <c r="H87" s="947"/>
      <c r="I87" s="947"/>
      <c r="J87" s="947"/>
      <c r="K87" s="947"/>
      <c r="L87" s="947"/>
      <c r="M87" s="947"/>
      <c r="N87" s="947"/>
      <c r="O87" s="947"/>
      <c r="P87" s="947"/>
      <c r="Q87" s="948"/>
    </row>
    <row r="88" spans="2:17" ht="25" customHeight="1">
      <c r="B88" s="970"/>
      <c r="C88" s="971"/>
      <c r="D88" s="971"/>
      <c r="E88" s="971"/>
      <c r="F88" s="971"/>
      <c r="G88" s="971"/>
      <c r="H88" s="971"/>
      <c r="I88" s="971"/>
      <c r="J88" s="971"/>
      <c r="K88" s="971"/>
      <c r="L88" s="971"/>
      <c r="M88" s="971"/>
      <c r="N88" s="971"/>
      <c r="O88" s="971"/>
      <c r="P88" s="971"/>
      <c r="Q88" s="972"/>
    </row>
    <row r="89" spans="2:17">
      <c r="B89" s="970"/>
      <c r="C89" s="971"/>
      <c r="D89" s="971"/>
      <c r="E89" s="971"/>
      <c r="F89" s="971"/>
      <c r="G89" s="971"/>
      <c r="H89" s="971"/>
      <c r="I89" s="971"/>
      <c r="J89" s="971"/>
      <c r="K89" s="971"/>
      <c r="L89" s="971"/>
      <c r="M89" s="971"/>
      <c r="N89" s="971"/>
      <c r="O89" s="971"/>
      <c r="P89" s="971"/>
      <c r="Q89" s="972"/>
    </row>
    <row r="90" spans="2:17">
      <c r="B90" s="970"/>
      <c r="C90" s="971"/>
      <c r="D90" s="971"/>
      <c r="E90" s="971"/>
      <c r="F90" s="971"/>
      <c r="G90" s="971"/>
      <c r="H90" s="971"/>
      <c r="I90" s="971"/>
      <c r="J90" s="971"/>
      <c r="K90" s="971"/>
      <c r="L90" s="971"/>
      <c r="M90" s="971"/>
      <c r="N90" s="971"/>
      <c r="O90" s="971"/>
      <c r="P90" s="971"/>
      <c r="Q90" s="972"/>
    </row>
    <row r="91" spans="2:17">
      <c r="B91" s="970"/>
      <c r="C91" s="971"/>
      <c r="D91" s="971"/>
      <c r="E91" s="971"/>
      <c r="F91" s="971"/>
      <c r="G91" s="971"/>
      <c r="H91" s="971"/>
      <c r="I91" s="971"/>
      <c r="J91" s="971"/>
      <c r="K91" s="971"/>
      <c r="L91" s="971"/>
      <c r="M91" s="971"/>
      <c r="N91" s="971"/>
      <c r="O91" s="971"/>
      <c r="P91" s="971"/>
      <c r="Q91" s="972"/>
    </row>
    <row r="92" spans="2:17">
      <c r="B92" s="970"/>
      <c r="C92" s="971"/>
      <c r="D92" s="971"/>
      <c r="E92" s="971"/>
      <c r="F92" s="971"/>
      <c r="G92" s="971"/>
      <c r="H92" s="971"/>
      <c r="I92" s="971"/>
      <c r="J92" s="971"/>
      <c r="K92" s="971"/>
      <c r="L92" s="971"/>
      <c r="M92" s="971"/>
      <c r="N92" s="971"/>
      <c r="O92" s="971"/>
      <c r="P92" s="971"/>
      <c r="Q92" s="972"/>
    </row>
    <row r="93" spans="2:17">
      <c r="B93" s="970"/>
      <c r="C93" s="971"/>
      <c r="D93" s="971"/>
      <c r="E93" s="971"/>
      <c r="F93" s="971"/>
      <c r="G93" s="971"/>
      <c r="H93" s="971"/>
      <c r="I93" s="971"/>
      <c r="J93" s="971"/>
      <c r="K93" s="971"/>
      <c r="L93" s="971"/>
      <c r="M93" s="971"/>
      <c r="N93" s="971"/>
      <c r="O93" s="971"/>
      <c r="P93" s="971"/>
      <c r="Q93" s="972"/>
    </row>
    <row r="94" spans="2:17">
      <c r="B94" s="970"/>
      <c r="C94" s="971"/>
      <c r="D94" s="971"/>
      <c r="E94" s="971"/>
      <c r="F94" s="971"/>
      <c r="G94" s="971"/>
      <c r="H94" s="971"/>
      <c r="I94" s="971"/>
      <c r="J94" s="971"/>
      <c r="K94" s="971"/>
      <c r="L94" s="971"/>
      <c r="M94" s="971"/>
      <c r="N94" s="971"/>
      <c r="O94" s="971"/>
      <c r="P94" s="971"/>
      <c r="Q94" s="972"/>
    </row>
    <row r="95" spans="2:17">
      <c r="B95" s="970"/>
      <c r="C95" s="971"/>
      <c r="D95" s="971"/>
      <c r="E95" s="971"/>
      <c r="F95" s="971"/>
      <c r="G95" s="971"/>
      <c r="H95" s="971"/>
      <c r="I95" s="971"/>
      <c r="J95" s="971"/>
      <c r="K95" s="971"/>
      <c r="L95" s="971"/>
      <c r="M95" s="971"/>
      <c r="N95" s="971"/>
      <c r="O95" s="971"/>
      <c r="P95" s="971"/>
      <c r="Q95" s="972"/>
    </row>
    <row r="96" spans="2:17">
      <c r="B96" s="970"/>
      <c r="C96" s="971"/>
      <c r="D96" s="971"/>
      <c r="E96" s="971"/>
      <c r="F96" s="971"/>
      <c r="G96" s="971"/>
      <c r="H96" s="971"/>
      <c r="I96" s="971"/>
      <c r="J96" s="971"/>
      <c r="K96" s="971"/>
      <c r="L96" s="971"/>
      <c r="M96" s="971"/>
      <c r="N96" s="971"/>
      <c r="O96" s="971"/>
      <c r="P96" s="971"/>
      <c r="Q96" s="972"/>
    </row>
    <row r="97" spans="2:17">
      <c r="B97" s="970"/>
      <c r="C97" s="971"/>
      <c r="D97" s="971"/>
      <c r="E97" s="971"/>
      <c r="F97" s="971"/>
      <c r="G97" s="971"/>
      <c r="H97" s="971"/>
      <c r="I97" s="971"/>
      <c r="J97" s="971"/>
      <c r="K97" s="971"/>
      <c r="L97" s="971"/>
      <c r="M97" s="971"/>
      <c r="N97" s="971"/>
      <c r="O97" s="971"/>
      <c r="P97" s="971"/>
      <c r="Q97" s="972"/>
    </row>
    <row r="98" spans="2:17" ht="21" customHeight="1">
      <c r="B98" s="970"/>
      <c r="C98" s="971"/>
      <c r="D98" s="971"/>
      <c r="E98" s="971"/>
      <c r="F98" s="971"/>
      <c r="G98" s="971"/>
      <c r="H98" s="971"/>
      <c r="I98" s="971"/>
      <c r="J98" s="971"/>
      <c r="K98" s="971"/>
      <c r="L98" s="971"/>
      <c r="M98" s="971"/>
      <c r="N98" s="971"/>
      <c r="O98" s="971"/>
      <c r="P98" s="971"/>
      <c r="Q98" s="972"/>
    </row>
    <row r="99" spans="2:17">
      <c r="B99" s="970"/>
      <c r="C99" s="971"/>
      <c r="D99" s="971"/>
      <c r="E99" s="971"/>
      <c r="F99" s="971"/>
      <c r="G99" s="971"/>
      <c r="H99" s="971"/>
      <c r="I99" s="971"/>
      <c r="J99" s="971"/>
      <c r="K99" s="971"/>
      <c r="L99" s="971"/>
      <c r="M99" s="971"/>
      <c r="N99" s="971"/>
      <c r="O99" s="971"/>
      <c r="P99" s="971"/>
      <c r="Q99" s="972"/>
    </row>
    <row r="100" spans="2:17" ht="16.25" thickBot="1">
      <c r="B100" s="973"/>
      <c r="C100" s="974"/>
      <c r="D100" s="974"/>
      <c r="E100" s="974"/>
      <c r="F100" s="974"/>
      <c r="G100" s="974"/>
      <c r="H100" s="974"/>
      <c r="I100" s="974"/>
      <c r="J100" s="974"/>
      <c r="K100" s="974"/>
      <c r="L100" s="974"/>
      <c r="M100" s="974"/>
      <c r="N100" s="974"/>
      <c r="O100" s="974"/>
      <c r="P100" s="974"/>
      <c r="Q100" s="975"/>
    </row>
  </sheetData>
  <mergeCells count="27">
    <mergeCell ref="B86:Q87"/>
    <mergeCell ref="B88:Q100"/>
    <mergeCell ref="B47:Q62"/>
    <mergeCell ref="B63:Q64"/>
    <mergeCell ref="D65:Q65"/>
    <mergeCell ref="B66:Q74"/>
    <mergeCell ref="B75:Q76"/>
    <mergeCell ref="C77:P77"/>
    <mergeCell ref="B45:Q46"/>
    <mergeCell ref="B8:F8"/>
    <mergeCell ref="G8:M8"/>
    <mergeCell ref="N8:Q8"/>
    <mergeCell ref="B9:F10"/>
    <mergeCell ref="G9:M10"/>
    <mergeCell ref="N9:Q10"/>
    <mergeCell ref="B11:Q11"/>
    <mergeCell ref="B12:Q18"/>
    <mergeCell ref="B19:Q19"/>
    <mergeCell ref="B32:Q32"/>
    <mergeCell ref="B33:Q44"/>
    <mergeCell ref="F2:L7"/>
    <mergeCell ref="M2:M3"/>
    <mergeCell ref="N2:Q3"/>
    <mergeCell ref="M4:M5"/>
    <mergeCell ref="N4:Q5"/>
    <mergeCell ref="M6:M7"/>
    <mergeCell ref="N6:Q7"/>
  </mergeCells>
  <hyperlinks>
    <hyperlink ref="C77" location="'v1 Field Cage--Details'!A1" display="(follow link for detailed summary)"/>
    <hyperlink ref="C77:P77" location="'Sector Assembly -MATERIAL'!A1" display="(Sector Assembly -  Materials - details)"/>
    <hyperlink ref="B66:Q74" location="'Sector Assembly - Labor '!A1" display="Sector Assembly - Labor - Details"/>
  </hyperlinks>
  <pageMargins left="0.7" right="0.7" top="0.75" bottom="0.75" header="0.3" footer="0.3"/>
  <pageSetup orientation="portrait"/>
  <extLst>
    <ext xmlns:mx="http://schemas.microsoft.com/office/mac/excel/2008/main" uri="{64002731-A6B0-56B0-2670-7721B7C09600}">
      <mx:PLV Mode="0" OnePage="0" WScale="0"/>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theme="7" tint="0.59999389629810485"/>
  </sheetPr>
  <dimension ref="A1:S34"/>
  <sheetViews>
    <sheetView zoomScale="89" zoomScaleNormal="89" zoomScalePageLayoutView="89" workbookViewId="0">
      <pane ySplit="1" topLeftCell="A2" activePane="bottomLeft" state="frozen"/>
      <selection pane="bottomLeft" activeCell="J19" sqref="J19"/>
    </sheetView>
  </sheetViews>
  <sheetFormatPr baseColWidth="10" defaultColWidth="8.83203125" defaultRowHeight="15" x14ac:dyDescent="0"/>
  <cols>
    <col min="1" max="1" width="14.83203125" customWidth="1"/>
    <col min="2" max="2" width="11.83203125" customWidth="1"/>
    <col min="3" max="3" width="54.1640625" customWidth="1"/>
    <col min="4" max="4" width="14" customWidth="1"/>
    <col min="5" max="5" width="15" customWidth="1"/>
    <col min="6" max="6" width="16.6640625" customWidth="1"/>
    <col min="7" max="7" width="16.1640625" customWidth="1"/>
    <col min="8" max="8" width="15.6640625" customWidth="1"/>
    <col min="9" max="9" width="13.1640625" customWidth="1"/>
    <col min="10" max="10" width="15.5" customWidth="1"/>
    <col min="11" max="11" width="22.5" customWidth="1"/>
    <col min="12" max="12" width="14.83203125" customWidth="1"/>
    <col min="13" max="13" width="14.5" customWidth="1"/>
    <col min="14" max="14" width="22.33203125" customWidth="1"/>
    <col min="15" max="15" width="19.6640625" style="44" customWidth="1"/>
    <col min="16" max="16" width="17.33203125" style="47" customWidth="1"/>
    <col min="17" max="17" width="25" style="47" customWidth="1"/>
    <col min="18" max="18" width="22.33203125" style="47" bestFit="1" customWidth="1"/>
    <col min="19" max="19" width="14.83203125" customWidth="1"/>
  </cols>
  <sheetData>
    <row r="1" spans="1:19" s="48" customFormat="1" ht="14.5">
      <c r="A1" s="16" t="s">
        <v>396</v>
      </c>
      <c r="B1" s="17" t="s">
        <v>246</v>
      </c>
      <c r="C1" s="17" t="s">
        <v>19</v>
      </c>
      <c r="D1" s="17"/>
      <c r="E1" s="17" t="s">
        <v>173</v>
      </c>
      <c r="F1" s="17" t="s">
        <v>336</v>
      </c>
      <c r="G1" s="680" t="s">
        <v>201</v>
      </c>
      <c r="H1" s="17" t="s">
        <v>36</v>
      </c>
      <c r="I1" s="40" t="s">
        <v>38</v>
      </c>
      <c r="O1" s="465"/>
      <c r="R1" s="466"/>
      <c r="S1" s="48" t="s">
        <v>172</v>
      </c>
    </row>
    <row r="2" spans="1:19">
      <c r="A2" s="363" t="s">
        <v>242</v>
      </c>
      <c r="B2" s="364"/>
      <c r="C2" s="364" t="s">
        <v>48</v>
      </c>
      <c r="D2" s="364"/>
      <c r="E2" s="364"/>
      <c r="F2" s="611">
        <f>SUM(F3)</f>
        <v>44</v>
      </c>
      <c r="G2" s="364"/>
      <c r="H2" s="364"/>
      <c r="I2" s="606">
        <f>F2</f>
        <v>44</v>
      </c>
      <c r="L2" s="41"/>
      <c r="P2" s="41"/>
      <c r="R2" s="599"/>
    </row>
    <row r="3" spans="1:19" s="362" customFormat="1">
      <c r="A3" s="596"/>
      <c r="B3" s="366" t="s">
        <v>458</v>
      </c>
      <c r="C3" s="188" t="s">
        <v>459</v>
      </c>
      <c r="D3" s="188" t="s">
        <v>190</v>
      </c>
      <c r="E3" s="188"/>
      <c r="F3" s="188">
        <f>SUM(F4:F10)</f>
        <v>44</v>
      </c>
      <c r="G3" s="188"/>
      <c r="H3" s="188"/>
      <c r="I3" s="174"/>
      <c r="J3" s="600"/>
      <c r="K3" s="600"/>
      <c r="L3" s="220"/>
      <c r="M3" s="379"/>
      <c r="N3" s="379"/>
      <c r="O3" s="277"/>
      <c r="P3" s="220"/>
      <c r="Q3" s="220"/>
      <c r="R3" s="220"/>
    </row>
    <row r="4" spans="1:19" ht="14">
      <c r="A4" s="361"/>
      <c r="B4" s="367"/>
      <c r="C4" s="65" t="s">
        <v>116</v>
      </c>
      <c r="D4" s="142"/>
      <c r="E4" s="142">
        <v>80</v>
      </c>
      <c r="F4" s="142">
        <v>18</v>
      </c>
      <c r="G4" s="461" t="s">
        <v>219</v>
      </c>
      <c r="H4" s="142" t="s">
        <v>117</v>
      </c>
      <c r="I4" s="607"/>
      <c r="J4" s="682" t="s">
        <v>411</v>
      </c>
      <c r="K4" s="601"/>
      <c r="L4" s="602"/>
      <c r="M4" s="135"/>
      <c r="N4" s="278"/>
      <c r="O4" s="280"/>
      <c r="P4" s="486"/>
      <c r="Q4" s="282"/>
      <c r="R4" s="282"/>
    </row>
    <row r="5" spans="1:19">
      <c r="A5" s="53"/>
      <c r="B5" s="368"/>
      <c r="C5" s="107" t="s">
        <v>118</v>
      </c>
      <c r="D5" s="72"/>
      <c r="E5" s="55">
        <v>10</v>
      </c>
      <c r="F5" s="55">
        <v>1</v>
      </c>
      <c r="G5" s="462" t="s">
        <v>213</v>
      </c>
      <c r="H5" s="55"/>
      <c r="I5" s="608"/>
      <c r="J5" s="683" t="s">
        <v>409</v>
      </c>
      <c r="K5" s="603"/>
      <c r="L5" s="135"/>
      <c r="M5" s="135"/>
      <c r="N5" s="278"/>
      <c r="O5" s="280"/>
      <c r="P5" s="486"/>
      <c r="Q5" s="282"/>
      <c r="R5" s="282"/>
    </row>
    <row r="6" spans="1:19">
      <c r="A6" s="53"/>
      <c r="B6" s="368"/>
      <c r="C6" s="107" t="s">
        <v>430</v>
      </c>
      <c r="D6" s="72"/>
      <c r="E6" s="55">
        <v>10</v>
      </c>
      <c r="F6" s="55">
        <v>5</v>
      </c>
      <c r="G6" s="462" t="s">
        <v>213</v>
      </c>
      <c r="H6" s="55"/>
      <c r="I6" s="608"/>
      <c r="J6" s="683" t="s">
        <v>410</v>
      </c>
      <c r="K6" s="603"/>
      <c r="L6" s="602"/>
      <c r="M6" s="135"/>
      <c r="N6" s="278"/>
      <c r="O6" s="280"/>
      <c r="P6" s="486"/>
      <c r="Q6" s="282"/>
      <c r="R6" s="282"/>
    </row>
    <row r="7" spans="1:19">
      <c r="A7" s="53"/>
      <c r="B7" s="368"/>
      <c r="C7" s="107" t="s">
        <v>119</v>
      </c>
      <c r="D7" s="72"/>
      <c r="E7" s="55">
        <v>5</v>
      </c>
      <c r="F7" s="55">
        <v>2</v>
      </c>
      <c r="G7" s="462" t="s">
        <v>213</v>
      </c>
      <c r="H7" s="55"/>
      <c r="I7" s="608"/>
      <c r="J7" s="603"/>
      <c r="K7" s="603"/>
      <c r="L7" s="602"/>
      <c r="M7" s="135"/>
      <c r="N7" s="278"/>
      <c r="O7" s="280"/>
      <c r="P7" s="486"/>
      <c r="Q7" s="282"/>
      <c r="R7" s="282"/>
    </row>
    <row r="8" spans="1:19" ht="14">
      <c r="A8" s="53"/>
      <c r="B8" s="369"/>
      <c r="C8" s="65" t="s">
        <v>192</v>
      </c>
      <c r="D8" s="55"/>
      <c r="E8" s="55">
        <v>8</v>
      </c>
      <c r="F8" s="55">
        <v>6</v>
      </c>
      <c r="G8" s="462" t="s">
        <v>213</v>
      </c>
      <c r="H8" s="55"/>
      <c r="I8" s="229"/>
      <c r="J8" s="604"/>
      <c r="K8" s="604"/>
      <c r="L8" s="41"/>
      <c r="M8" s="135"/>
      <c r="N8" s="278"/>
      <c r="O8" s="280"/>
      <c r="P8" s="486"/>
      <c r="Q8" s="282"/>
      <c r="R8" s="282"/>
    </row>
    <row r="9" spans="1:19" ht="14">
      <c r="A9" s="53"/>
      <c r="B9" s="369"/>
      <c r="C9" s="96" t="s">
        <v>191</v>
      </c>
      <c r="D9" s="55"/>
      <c r="E9" s="55">
        <v>8</v>
      </c>
      <c r="F9" s="55">
        <v>6</v>
      </c>
      <c r="G9" s="462" t="s">
        <v>213</v>
      </c>
      <c r="H9" s="55"/>
      <c r="I9" s="229"/>
      <c r="J9" s="604"/>
      <c r="K9" s="604"/>
      <c r="L9" s="41"/>
      <c r="M9" s="135"/>
      <c r="N9" s="278"/>
      <c r="O9" s="280"/>
      <c r="P9" s="486"/>
      <c r="Q9" s="282"/>
      <c r="R9" s="282"/>
    </row>
    <row r="10" spans="1:19" ht="14">
      <c r="A10" s="53"/>
      <c r="B10" s="369"/>
      <c r="C10" s="96" t="s">
        <v>431</v>
      </c>
      <c r="D10" s="55"/>
      <c r="E10" s="55">
        <v>10</v>
      </c>
      <c r="F10" s="55">
        <v>6</v>
      </c>
      <c r="G10" s="462" t="s">
        <v>219</v>
      </c>
      <c r="H10" s="55"/>
      <c r="I10" s="229"/>
      <c r="J10" s="604"/>
      <c r="K10" s="604"/>
      <c r="L10" s="41"/>
      <c r="M10" s="135"/>
      <c r="N10" s="278"/>
      <c r="O10" s="280"/>
      <c r="P10" s="486"/>
      <c r="Q10" s="282"/>
      <c r="R10" s="282"/>
    </row>
    <row r="11" spans="1:19">
      <c r="A11" s="67"/>
      <c r="B11" s="370"/>
      <c r="D11" s="142"/>
      <c r="E11" s="142"/>
      <c r="F11" s="142"/>
      <c r="G11" s="463"/>
      <c r="H11" s="142"/>
      <c r="I11" s="609"/>
      <c r="J11" s="605"/>
      <c r="K11" s="605"/>
      <c r="L11" s="135"/>
      <c r="M11" s="135"/>
      <c r="N11" s="278"/>
      <c r="O11" s="280"/>
      <c r="P11" s="135"/>
      <c r="Q11" s="282"/>
      <c r="R11" s="282"/>
    </row>
    <row r="12" spans="1:19" s="362" customFormat="1">
      <c r="A12" s="775"/>
      <c r="B12" s="776" t="s">
        <v>457</v>
      </c>
      <c r="C12" s="777" t="s">
        <v>253</v>
      </c>
      <c r="D12" s="777" t="s">
        <v>190</v>
      </c>
      <c r="E12" s="777"/>
      <c r="F12" s="777">
        <f>SUM(F13:F17)</f>
        <v>36</v>
      </c>
      <c r="G12" s="778"/>
      <c r="H12" s="777"/>
      <c r="I12" s="779"/>
      <c r="J12" s="769" t="s">
        <v>581</v>
      </c>
      <c r="K12" s="600"/>
      <c r="L12" s="467"/>
      <c r="M12" s="379"/>
      <c r="N12" s="468"/>
      <c r="O12" s="277"/>
      <c r="P12" s="467"/>
      <c r="Q12" s="220"/>
      <c r="R12" s="220"/>
    </row>
    <row r="13" spans="1:19" ht="14">
      <c r="A13" s="780"/>
      <c r="B13" s="781"/>
      <c r="C13" s="782" t="s">
        <v>120</v>
      </c>
      <c r="D13" s="782"/>
      <c r="E13" s="782">
        <v>40</v>
      </c>
      <c r="F13" s="783">
        <v>16</v>
      </c>
      <c r="G13" s="784" t="s">
        <v>213</v>
      </c>
      <c r="H13" s="782" t="s">
        <v>117</v>
      </c>
      <c r="I13" s="785"/>
      <c r="J13" s="603"/>
      <c r="K13" s="603"/>
      <c r="L13" s="41"/>
      <c r="M13" s="135"/>
      <c r="N13" s="278"/>
      <c r="O13" s="280"/>
      <c r="P13" s="486"/>
      <c r="Q13" s="282"/>
      <c r="R13" s="282"/>
    </row>
    <row r="14" spans="1:19">
      <c r="A14" s="786"/>
      <c r="B14" s="787"/>
      <c r="C14" s="777" t="s">
        <v>122</v>
      </c>
      <c r="D14" s="788"/>
      <c r="E14" s="789">
        <v>40</v>
      </c>
      <c r="F14" s="790">
        <v>16</v>
      </c>
      <c r="G14" s="784" t="s">
        <v>219</v>
      </c>
      <c r="H14" s="789"/>
      <c r="I14" s="791"/>
      <c r="J14" s="604"/>
      <c r="K14" s="604"/>
      <c r="L14" s="41"/>
      <c r="M14" s="221"/>
      <c r="N14" s="276"/>
      <c r="O14" s="280"/>
      <c r="P14" s="486"/>
      <c r="Q14" s="220"/>
      <c r="R14" s="220"/>
    </row>
    <row r="15" spans="1:19">
      <c r="A15" s="792"/>
      <c r="B15" s="787"/>
      <c r="C15" s="793" t="s">
        <v>121</v>
      </c>
      <c r="D15" s="788"/>
      <c r="E15" s="793">
        <v>40</v>
      </c>
      <c r="F15" s="790">
        <v>4</v>
      </c>
      <c r="G15" s="784" t="s">
        <v>213</v>
      </c>
      <c r="H15" s="793"/>
      <c r="I15" s="791"/>
      <c r="J15" s="604"/>
      <c r="K15" s="604"/>
      <c r="L15" s="41"/>
      <c r="M15" s="135"/>
      <c r="N15" s="278"/>
      <c r="O15" s="280"/>
      <c r="P15" s="486"/>
      <c r="Q15" s="282"/>
      <c r="R15" s="282"/>
    </row>
    <row r="16" spans="1:19">
      <c r="A16" s="794"/>
      <c r="B16" s="787"/>
      <c r="C16" s="795"/>
      <c r="D16" s="796"/>
      <c r="E16" s="796"/>
      <c r="F16" s="788"/>
      <c r="G16" s="797"/>
      <c r="H16" s="793"/>
      <c r="I16" s="791"/>
      <c r="J16" s="604"/>
      <c r="K16" s="604"/>
      <c r="L16" s="41"/>
      <c r="M16" s="135"/>
      <c r="N16" s="278"/>
      <c r="O16" s="280"/>
      <c r="P16" s="486"/>
      <c r="Q16" s="282"/>
      <c r="R16" s="282"/>
    </row>
    <row r="17" spans="1:19">
      <c r="A17" s="794"/>
      <c r="B17" s="798"/>
      <c r="C17" s="799"/>
      <c r="D17" s="799"/>
      <c r="E17" s="799"/>
      <c r="F17" s="799"/>
      <c r="G17" s="800"/>
      <c r="H17" s="799"/>
      <c r="I17" s="801"/>
      <c r="J17" s="604"/>
      <c r="K17" s="604"/>
      <c r="L17" s="41"/>
      <c r="N17" s="84"/>
      <c r="O17"/>
      <c r="P17"/>
      <c r="Q17" s="282"/>
      <c r="R17" s="282"/>
      <c r="S17" s="45"/>
    </row>
    <row r="18" spans="1:19" s="360" customFormat="1">
      <c r="A18" s="775"/>
      <c r="B18" s="802" t="s">
        <v>365</v>
      </c>
      <c r="C18" s="777" t="s">
        <v>49</v>
      </c>
      <c r="D18" s="777" t="s">
        <v>190</v>
      </c>
      <c r="E18" s="777"/>
      <c r="F18" s="777">
        <f>SUM(F19:F21)</f>
        <v>4</v>
      </c>
      <c r="G18" s="778"/>
      <c r="H18" s="777"/>
      <c r="I18" s="779"/>
      <c r="J18" s="769" t="s">
        <v>581</v>
      </c>
      <c r="K18" s="600"/>
      <c r="L18" s="467"/>
      <c r="M18" s="379"/>
      <c r="N18" s="468"/>
      <c r="O18" s="277"/>
      <c r="P18" s="467"/>
      <c r="Q18" s="220"/>
      <c r="R18" s="220"/>
    </row>
    <row r="19" spans="1:19">
      <c r="A19" s="803"/>
      <c r="B19" s="788"/>
      <c r="C19" s="804" t="s">
        <v>123</v>
      </c>
      <c r="D19" s="805"/>
      <c r="E19" s="805">
        <v>5</v>
      </c>
      <c r="F19" s="782">
        <v>4</v>
      </c>
      <c r="G19" s="806" t="s">
        <v>213</v>
      </c>
      <c r="H19" s="782" t="s">
        <v>117</v>
      </c>
      <c r="I19" s="807"/>
      <c r="L19" s="41"/>
      <c r="M19" s="135"/>
      <c r="N19" s="278"/>
      <c r="O19" s="200"/>
      <c r="P19" s="486"/>
      <c r="Q19" s="220"/>
      <c r="R19" s="220"/>
    </row>
    <row r="20" spans="1:19">
      <c r="A20" s="792"/>
      <c r="B20" s="793"/>
      <c r="C20" s="793"/>
      <c r="D20" s="793"/>
      <c r="E20" s="793"/>
      <c r="F20" s="793"/>
      <c r="G20" s="793"/>
      <c r="H20" s="793"/>
      <c r="I20" s="808"/>
      <c r="J20" s="135"/>
      <c r="K20" s="135"/>
      <c r="L20" s="135"/>
      <c r="M20" s="135"/>
      <c r="N20" s="135"/>
      <c r="O20" s="280"/>
      <c r="P20" s="486"/>
      <c r="Q20" s="282"/>
      <c r="R20" s="282"/>
    </row>
    <row r="21" spans="1:19" ht="16.25" thickBot="1">
      <c r="A21" s="809"/>
      <c r="B21" s="810"/>
      <c r="C21" s="810"/>
      <c r="D21" s="810"/>
      <c r="E21" s="810"/>
      <c r="F21" s="810"/>
      <c r="G21" s="810"/>
      <c r="H21" s="810"/>
      <c r="I21" s="811"/>
      <c r="J21" s="283"/>
      <c r="K21" s="283"/>
      <c r="L21" s="283"/>
      <c r="M21" s="283"/>
      <c r="N21" s="283"/>
      <c r="O21" s="286"/>
      <c r="P21" s="283"/>
      <c r="Q21" s="288"/>
      <c r="R21" s="288"/>
    </row>
    <row r="23" spans="1:19">
      <c r="D23" s="770"/>
      <c r="E23" s="770"/>
    </row>
    <row r="24" spans="1:19">
      <c r="D24" s="770"/>
      <c r="E24" s="771"/>
      <c r="F24" s="597"/>
      <c r="G24" s="213" t="s">
        <v>201</v>
      </c>
      <c r="H24" s="213" t="s">
        <v>202</v>
      </c>
      <c r="I24" s="213" t="s">
        <v>203</v>
      </c>
      <c r="J24" s="213"/>
      <c r="K24" s="213"/>
      <c r="L24" s="213"/>
      <c r="M24" s="213"/>
    </row>
    <row r="25" spans="1:19">
      <c r="D25" s="772"/>
      <c r="E25" s="773"/>
      <c r="F25" s="324"/>
      <c r="G25" s="216" t="s">
        <v>204</v>
      </c>
      <c r="H25" s="216" t="s">
        <v>205</v>
      </c>
      <c r="I25" s="216" t="s">
        <v>206</v>
      </c>
      <c r="J25" s="216"/>
      <c r="K25" s="216"/>
      <c r="L25" s="216"/>
      <c r="M25" s="217"/>
    </row>
    <row r="26" spans="1:19">
      <c r="D26" s="772"/>
      <c r="E26" s="773"/>
      <c r="F26" s="324"/>
      <c r="G26" s="216" t="s">
        <v>207</v>
      </c>
      <c r="H26" s="216" t="s">
        <v>208</v>
      </c>
      <c r="I26" s="216" t="s">
        <v>209</v>
      </c>
      <c r="J26" s="216"/>
      <c r="K26" s="216"/>
      <c r="L26" s="216"/>
      <c r="M26" s="217"/>
    </row>
    <row r="27" spans="1:19">
      <c r="D27" s="772"/>
      <c r="E27" s="773"/>
      <c r="F27" s="324"/>
      <c r="G27" s="216" t="s">
        <v>210</v>
      </c>
      <c r="H27" s="216" t="s">
        <v>208</v>
      </c>
      <c r="I27" s="216" t="s">
        <v>209</v>
      </c>
      <c r="J27" s="216"/>
      <c r="K27" s="216"/>
      <c r="L27" s="216"/>
      <c r="M27" s="217"/>
    </row>
    <row r="28" spans="1:19">
      <c r="D28" s="772"/>
      <c r="E28" s="774"/>
      <c r="F28" s="324"/>
      <c r="G28" s="218" t="s">
        <v>211</v>
      </c>
      <c r="H28" s="218" t="s">
        <v>208</v>
      </c>
      <c r="I28" s="218" t="s">
        <v>209</v>
      </c>
      <c r="J28" s="218"/>
      <c r="K28" s="218"/>
      <c r="L28" s="218"/>
      <c r="M28" s="219"/>
    </row>
    <row r="29" spans="1:19">
      <c r="D29" s="770"/>
      <c r="E29" s="770"/>
      <c r="F29" s="324"/>
      <c r="G29" s="218" t="s">
        <v>212</v>
      </c>
      <c r="H29" s="218" t="s">
        <v>208</v>
      </c>
      <c r="I29" s="218" t="s">
        <v>209</v>
      </c>
      <c r="J29" s="218"/>
      <c r="K29" s="218"/>
      <c r="L29" s="218"/>
      <c r="M29" s="219"/>
    </row>
    <row r="30" spans="1:19">
      <c r="F30" s="324"/>
      <c r="G30" s="218" t="s">
        <v>213</v>
      </c>
      <c r="H30" s="218" t="s">
        <v>214</v>
      </c>
      <c r="I30" s="218" t="s">
        <v>215</v>
      </c>
      <c r="J30" s="218"/>
      <c r="K30" s="218"/>
      <c r="L30" s="218"/>
      <c r="M30" s="219"/>
    </row>
    <row r="31" spans="1:19">
      <c r="F31" s="214"/>
      <c r="G31" s="218" t="s">
        <v>216</v>
      </c>
      <c r="H31" s="218" t="s">
        <v>217</v>
      </c>
      <c r="I31" s="218" t="s">
        <v>218</v>
      </c>
      <c r="J31" s="218"/>
      <c r="K31" s="218"/>
      <c r="L31" s="218"/>
      <c r="M31" s="219"/>
    </row>
    <row r="32" spans="1:19">
      <c r="F32" s="214"/>
      <c r="G32" s="218" t="s">
        <v>219</v>
      </c>
      <c r="H32" s="218" t="s">
        <v>217</v>
      </c>
      <c r="I32" s="218" t="s">
        <v>218</v>
      </c>
      <c r="J32" s="218"/>
      <c r="K32" s="218"/>
      <c r="L32" s="218"/>
      <c r="M32" s="219"/>
    </row>
    <row r="33" spans="5:13">
      <c r="E33" s="215"/>
      <c r="F33" s="214"/>
      <c r="G33" s="218" t="s">
        <v>220</v>
      </c>
      <c r="H33" s="218" t="s">
        <v>217</v>
      </c>
      <c r="I33" s="218" t="s">
        <v>218</v>
      </c>
      <c r="J33" s="218"/>
      <c r="K33" s="218"/>
      <c r="L33" s="218"/>
      <c r="M33" s="219"/>
    </row>
    <row r="34" spans="5:13">
      <c r="E34" s="136"/>
      <c r="F34" s="214"/>
      <c r="G34" s="216" t="s">
        <v>221</v>
      </c>
      <c r="H34" s="216" t="s">
        <v>217</v>
      </c>
      <c r="I34" s="216" t="s">
        <v>218</v>
      </c>
      <c r="J34" s="216"/>
      <c r="K34" s="216"/>
      <c r="L34" s="216"/>
      <c r="M34" s="217"/>
    </row>
  </sheetData>
  <conditionalFormatting sqref="J3:K3 J12:K12 J18:K18">
    <cfRule type="expression" dxfId="1143" priority="10">
      <formula>INDIRECT("A"&amp;ROW())=7</formula>
    </cfRule>
  </conditionalFormatting>
  <conditionalFormatting sqref="J3:K3 J12:K12 J18:K18">
    <cfRule type="expression" dxfId="1142" priority="11">
      <formula>INDIRECT("A"&amp;ROW())=6</formula>
    </cfRule>
  </conditionalFormatting>
  <conditionalFormatting sqref="J3:K3 J12:K12 J18:K18">
    <cfRule type="expression" dxfId="1141" priority="12">
      <formula>INDIRECT("A"&amp;ROW())=5</formula>
    </cfRule>
  </conditionalFormatting>
  <conditionalFormatting sqref="J3:K3 J12:K12 J18:K18">
    <cfRule type="expression" dxfId="1140" priority="13">
      <formula>INDIRECT("A"&amp;ROW())=4</formula>
    </cfRule>
  </conditionalFormatting>
  <conditionalFormatting sqref="J3:K3 J12:K12 J18:K18">
    <cfRule type="expression" dxfId="1139" priority="15">
      <formula>INDIRECT("A"&amp;ROW())=2</formula>
    </cfRule>
  </conditionalFormatting>
  <conditionalFormatting sqref="J3:K3 J12:K12 J18:K18">
    <cfRule type="expression" dxfId="1138" priority="16">
      <formula>INDIRECT("A"&amp;ROW())=1</formula>
    </cfRule>
  </conditionalFormatting>
  <conditionalFormatting sqref="J3:K3 J12:K12 J18:K18">
    <cfRule type="expression" dxfId="1137" priority="9" stopIfTrue="1">
      <formula>INDIRECT("A"&amp;ROW())=0</formula>
    </cfRule>
  </conditionalFormatting>
  <conditionalFormatting sqref="J3:K3 J12:K12 J18:K18">
    <cfRule type="expression" dxfId="1136" priority="14">
      <formula>INDIRECT("A"&amp;ROW())=3</formula>
    </cfRule>
  </conditionalFormatting>
  <conditionalFormatting sqref="B18 B3 B12">
    <cfRule type="expression" dxfId="1135" priority="2">
      <formula>INDIRECT("A"&amp;ROW())=7</formula>
    </cfRule>
  </conditionalFormatting>
  <conditionalFormatting sqref="B18 B3 B12">
    <cfRule type="expression" dxfId="1134" priority="3">
      <formula>INDIRECT("A"&amp;ROW())=6</formula>
    </cfRule>
  </conditionalFormatting>
  <conditionalFormatting sqref="B18 B3 B12">
    <cfRule type="expression" dxfId="1133" priority="4">
      <formula>INDIRECT("A"&amp;ROW())=5</formula>
    </cfRule>
  </conditionalFormatting>
  <conditionalFormatting sqref="B18 B3 B12">
    <cfRule type="expression" dxfId="1132" priority="5">
      <formula>INDIRECT("A"&amp;ROW())=4</formula>
    </cfRule>
  </conditionalFormatting>
  <conditionalFormatting sqref="B18 B3 B12">
    <cfRule type="expression" dxfId="1131" priority="7">
      <formula>INDIRECT("A"&amp;ROW())=2</formula>
    </cfRule>
  </conditionalFormatting>
  <conditionalFormatting sqref="B18 B3 B12">
    <cfRule type="expression" dxfId="1130" priority="8">
      <formula>INDIRECT("A"&amp;ROW())=1</formula>
    </cfRule>
  </conditionalFormatting>
  <conditionalFormatting sqref="B18 B3 B12">
    <cfRule type="expression" dxfId="1129" priority="1" stopIfTrue="1">
      <formula>INDIRECT("A"&amp;ROW())=0</formula>
    </cfRule>
  </conditionalFormatting>
  <conditionalFormatting sqref="B18 B3 B12">
    <cfRule type="expression" dxfId="1128" priority="6">
      <formula>INDIRECT("A"&amp;ROW())=3</formula>
    </cfRule>
  </conditionalFormatting>
  <pageMargins left="0.7" right="0.7" top="0.75" bottom="0.75" header="0.3" footer="0.3"/>
  <pageSetup orientation="portrait"/>
  <extLst>
    <ext xmlns:mx="http://schemas.microsoft.com/office/mac/excel/2008/main" uri="{64002731-A6B0-56B0-2670-7721B7C09600}">
      <mx:PLV Mode="0" OnePage="0" WScale="0"/>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theme="7" tint="0.39997558519241921"/>
    <pageSetUpPr fitToPage="1"/>
  </sheetPr>
  <dimension ref="A1:R34"/>
  <sheetViews>
    <sheetView zoomScale="86" zoomScaleNormal="86" zoomScalePageLayoutView="86" workbookViewId="0">
      <pane ySplit="1" topLeftCell="A2" activePane="bottomLeft" state="frozen"/>
      <selection pane="bottomLeft" activeCell="J3" sqref="J3"/>
    </sheetView>
  </sheetViews>
  <sheetFormatPr baseColWidth="10" defaultColWidth="8.83203125" defaultRowHeight="15" x14ac:dyDescent="0"/>
  <cols>
    <col min="1" max="1" width="11.33203125" customWidth="1"/>
    <col min="2" max="2" width="12.1640625" customWidth="1"/>
    <col min="3" max="3" width="42.5" customWidth="1"/>
    <col min="4" max="4" width="17.1640625" style="84" customWidth="1"/>
    <col min="5" max="5" width="28.5" customWidth="1"/>
    <col min="6" max="6" width="11.33203125" customWidth="1"/>
    <col min="7" max="7" width="11.1640625" style="41" customWidth="1"/>
    <col min="8" max="8" width="9.6640625" bestFit="1" customWidth="1"/>
    <col min="9" max="9" width="17.6640625" bestFit="1" customWidth="1"/>
    <col min="10" max="10" width="15.6640625" customWidth="1"/>
    <col min="11" max="11" width="13" style="44" customWidth="1"/>
    <col min="12" max="12" width="16.83203125" customWidth="1"/>
    <col min="13" max="13" width="11.5" style="46" customWidth="1"/>
    <col min="14" max="14" width="9.1640625" style="47" customWidth="1"/>
    <col min="15" max="15" width="10.1640625" style="47" bestFit="1" customWidth="1"/>
    <col min="16" max="16" width="17.1640625" style="47" bestFit="1" customWidth="1"/>
    <col min="17" max="17" width="9.83203125" style="47" bestFit="1" customWidth="1"/>
    <col min="18" max="18" width="22.33203125" style="47" bestFit="1" customWidth="1"/>
  </cols>
  <sheetData>
    <row r="1" spans="1:18" s="48" customFormat="1" ht="14.5">
      <c r="A1" s="16" t="s">
        <v>18</v>
      </c>
      <c r="B1" s="269" t="s">
        <v>246</v>
      </c>
      <c r="C1" s="17" t="s">
        <v>19</v>
      </c>
      <c r="D1" s="78" t="s">
        <v>124</v>
      </c>
      <c r="E1" s="17" t="s">
        <v>32</v>
      </c>
      <c r="F1" s="17" t="s">
        <v>33</v>
      </c>
      <c r="G1" s="39" t="s">
        <v>34</v>
      </c>
      <c r="H1" s="17" t="s">
        <v>35</v>
      </c>
      <c r="I1" s="17" t="s">
        <v>36</v>
      </c>
      <c r="J1" s="40" t="s">
        <v>38</v>
      </c>
      <c r="K1" s="465"/>
      <c r="M1" s="465"/>
      <c r="N1" s="466"/>
      <c r="O1" s="466"/>
      <c r="P1" s="466"/>
      <c r="R1" s="466"/>
    </row>
    <row r="2" spans="1:18" ht="16.25" thickBot="1">
      <c r="A2" s="546" t="s">
        <v>242</v>
      </c>
      <c r="B2" s="275"/>
      <c r="C2" s="547" t="s">
        <v>48</v>
      </c>
      <c r="D2" s="185"/>
      <c r="E2" s="184"/>
      <c r="F2" s="184"/>
      <c r="G2" s="186"/>
      <c r="H2" s="184"/>
      <c r="I2" s="184"/>
      <c r="J2" s="707">
        <f>SUM(G3)</f>
        <v>40600</v>
      </c>
    </row>
    <row r="3" spans="1:18" s="45" customFormat="1" ht="31.25">
      <c r="A3" s="181"/>
      <c r="B3" s="813" t="s">
        <v>580</v>
      </c>
      <c r="C3" s="182" t="s">
        <v>254</v>
      </c>
      <c r="D3" s="187"/>
      <c r="E3" s="182"/>
      <c r="F3" s="182"/>
      <c r="G3" s="191">
        <f>SUM(G4:G23)</f>
        <v>40600</v>
      </c>
      <c r="H3" s="182"/>
      <c r="I3" s="182"/>
      <c r="J3" s="470"/>
      <c r="K3" s="277"/>
      <c r="L3" s="220"/>
      <c r="M3" s="277"/>
      <c r="N3" s="467"/>
      <c r="O3" s="220"/>
      <c r="P3" s="220"/>
      <c r="Q3" s="220"/>
      <c r="R3" s="220"/>
    </row>
    <row r="4" spans="1:18">
      <c r="A4" s="53"/>
      <c r="C4" s="54" t="s">
        <v>437</v>
      </c>
      <c r="D4" s="79"/>
      <c r="E4" s="55" t="s">
        <v>104</v>
      </c>
      <c r="F4" s="55" t="s">
        <v>95</v>
      </c>
      <c r="G4" s="66">
        <v>5000</v>
      </c>
      <c r="H4" s="55"/>
      <c r="I4" s="55" t="s">
        <v>114</v>
      </c>
      <c r="J4" s="471"/>
      <c r="K4" s="280"/>
      <c r="L4" s="279"/>
      <c r="M4" s="281"/>
      <c r="N4" s="282"/>
      <c r="O4" s="282"/>
      <c r="P4" s="282"/>
      <c r="Q4" s="282"/>
      <c r="R4" s="282"/>
    </row>
    <row r="5" spans="1:18">
      <c r="A5" s="53"/>
      <c r="B5" s="180"/>
      <c r="C5" s="212" t="s">
        <v>125</v>
      </c>
      <c r="D5" s="80"/>
      <c r="E5" s="55"/>
      <c r="F5" s="55" t="s">
        <v>95</v>
      </c>
      <c r="G5" s="66">
        <v>500</v>
      </c>
      <c r="H5" s="55"/>
      <c r="I5" s="55" t="s">
        <v>114</v>
      </c>
      <c r="J5" s="471"/>
      <c r="K5" s="280"/>
      <c r="L5" s="279"/>
      <c r="M5" s="281"/>
      <c r="N5" s="282"/>
      <c r="O5" s="282"/>
      <c r="P5" s="282"/>
      <c r="Q5" s="282"/>
      <c r="R5" s="282"/>
    </row>
    <row r="6" spans="1:18">
      <c r="A6" s="53"/>
      <c r="B6" s="180"/>
      <c r="C6" s="54" t="s">
        <v>90</v>
      </c>
      <c r="D6" s="79"/>
      <c r="E6" s="55" t="s">
        <v>436</v>
      </c>
      <c r="F6" s="55" t="s">
        <v>95</v>
      </c>
      <c r="G6" s="66">
        <v>2000</v>
      </c>
      <c r="H6" s="55"/>
      <c r="I6" s="55" t="s">
        <v>114</v>
      </c>
      <c r="J6" s="471"/>
      <c r="K6" s="280"/>
      <c r="L6" s="279"/>
      <c r="M6" s="281"/>
      <c r="N6" s="282"/>
      <c r="O6" s="282"/>
      <c r="P6" s="282"/>
      <c r="Q6" s="282"/>
      <c r="R6" s="282"/>
    </row>
    <row r="7" spans="1:18">
      <c r="A7" s="53"/>
      <c r="B7" s="180"/>
      <c r="C7" s="54" t="s">
        <v>90</v>
      </c>
      <c r="D7" s="79"/>
      <c r="E7" s="55" t="s">
        <v>106</v>
      </c>
      <c r="F7" s="55" t="s">
        <v>95</v>
      </c>
      <c r="G7" s="66">
        <v>1000</v>
      </c>
      <c r="H7" s="55"/>
      <c r="I7" s="55" t="s">
        <v>114</v>
      </c>
      <c r="J7" s="471"/>
      <c r="K7" s="280"/>
      <c r="L7" s="279"/>
      <c r="M7" s="281"/>
      <c r="N7" s="282"/>
      <c r="O7" s="282"/>
      <c r="P7" s="282"/>
      <c r="Q7" s="282"/>
      <c r="R7" s="282"/>
    </row>
    <row r="8" spans="1:18">
      <c r="A8" s="53"/>
      <c r="B8" s="180"/>
      <c r="C8" s="54" t="s">
        <v>107</v>
      </c>
      <c r="D8" s="79"/>
      <c r="E8" s="55" t="s">
        <v>110</v>
      </c>
      <c r="F8" s="55" t="s">
        <v>95</v>
      </c>
      <c r="G8" s="66">
        <v>300</v>
      </c>
      <c r="H8" s="55"/>
      <c r="I8" s="55" t="s">
        <v>114</v>
      </c>
      <c r="J8" s="471"/>
      <c r="K8" s="280"/>
      <c r="L8" s="279"/>
      <c r="M8" s="281"/>
      <c r="N8" s="282"/>
      <c r="O8" s="282"/>
      <c r="P8" s="282"/>
      <c r="Q8" s="282"/>
      <c r="R8" s="282"/>
    </row>
    <row r="9" spans="1:18">
      <c r="A9" s="53"/>
      <c r="B9" s="180"/>
      <c r="C9" s="54" t="s">
        <v>111</v>
      </c>
      <c r="D9" s="79"/>
      <c r="E9" s="55" t="s">
        <v>112</v>
      </c>
      <c r="F9" s="55" t="s">
        <v>95</v>
      </c>
      <c r="G9" s="66">
        <v>300</v>
      </c>
      <c r="H9" s="55"/>
      <c r="I9" s="55" t="s">
        <v>114</v>
      </c>
      <c r="J9" s="471"/>
      <c r="K9" s="280"/>
      <c r="L9" s="279"/>
      <c r="M9" s="281"/>
      <c r="N9" s="282"/>
      <c r="O9" s="282"/>
      <c r="P9" s="282"/>
      <c r="Q9" s="282"/>
      <c r="R9" s="282"/>
    </row>
    <row r="10" spans="1:18">
      <c r="A10" s="53"/>
      <c r="B10" s="180"/>
      <c r="C10" s="54"/>
      <c r="D10" s="79"/>
      <c r="E10" s="55"/>
      <c r="F10" s="55"/>
      <c r="G10" s="66"/>
      <c r="H10" s="55"/>
      <c r="I10" s="55"/>
      <c r="J10" s="471"/>
      <c r="K10" s="280"/>
      <c r="L10" s="279"/>
      <c r="M10" s="281"/>
      <c r="N10" s="282"/>
      <c r="O10" s="282"/>
      <c r="P10" s="282"/>
      <c r="Q10" s="282"/>
      <c r="R10" s="282"/>
    </row>
    <row r="11" spans="1:18">
      <c r="A11" s="53"/>
      <c r="B11" s="180"/>
      <c r="C11" s="54" t="s">
        <v>91</v>
      </c>
      <c r="D11" s="79">
        <v>20</v>
      </c>
      <c r="E11" s="55" t="s">
        <v>109</v>
      </c>
      <c r="F11" s="55" t="s">
        <v>95</v>
      </c>
      <c r="G11" s="66">
        <v>1000</v>
      </c>
      <c r="H11" s="55"/>
      <c r="I11" s="55" t="s">
        <v>114</v>
      </c>
      <c r="J11" s="471"/>
      <c r="K11" s="280"/>
      <c r="L11" s="279"/>
      <c r="M11" s="281"/>
      <c r="N11" s="282"/>
      <c r="O11" s="282"/>
      <c r="P11" s="282"/>
      <c r="Q11" s="282"/>
      <c r="R11" s="282"/>
    </row>
    <row r="12" spans="1:18">
      <c r="A12" s="53"/>
      <c r="B12" s="180"/>
      <c r="C12" s="55" t="s">
        <v>103</v>
      </c>
      <c r="D12" s="82">
        <v>20</v>
      </c>
      <c r="E12" s="55" t="s">
        <v>109</v>
      </c>
      <c r="F12" s="55" t="s">
        <v>95</v>
      </c>
      <c r="G12" s="66">
        <v>200</v>
      </c>
      <c r="H12" s="55"/>
      <c r="I12" s="55" t="s">
        <v>114</v>
      </c>
      <c r="J12" s="471"/>
      <c r="K12" s="280"/>
      <c r="L12" s="279"/>
      <c r="M12" s="281"/>
      <c r="N12" s="282"/>
      <c r="O12" s="282"/>
      <c r="P12" s="282"/>
      <c r="Q12" s="282"/>
      <c r="R12" s="282"/>
    </row>
    <row r="13" spans="1:18">
      <c r="A13" s="57"/>
      <c r="B13" s="274"/>
      <c r="C13" s="64" t="s">
        <v>92</v>
      </c>
      <c r="D13" s="81">
        <v>1000</v>
      </c>
      <c r="E13" s="55" t="s">
        <v>134</v>
      </c>
      <c r="F13" s="70" t="s">
        <v>95</v>
      </c>
      <c r="G13" s="71">
        <v>1000</v>
      </c>
      <c r="H13" s="64"/>
      <c r="I13" s="70" t="s">
        <v>114</v>
      </c>
      <c r="J13" s="471"/>
      <c r="K13" s="280"/>
      <c r="L13" s="279"/>
      <c r="M13" s="281"/>
      <c r="N13" s="220"/>
      <c r="O13" s="220"/>
      <c r="P13" s="282"/>
      <c r="Q13" s="220"/>
      <c r="R13" s="220"/>
    </row>
    <row r="14" spans="1:18">
      <c r="A14" s="57"/>
      <c r="B14" s="274"/>
      <c r="C14" s="64" t="s">
        <v>93</v>
      </c>
      <c r="D14" s="81">
        <v>500</v>
      </c>
      <c r="E14" s="55" t="s">
        <v>134</v>
      </c>
      <c r="F14" s="70" t="s">
        <v>95</v>
      </c>
      <c r="G14" s="71">
        <v>1000</v>
      </c>
      <c r="H14" s="64"/>
      <c r="I14" s="70" t="s">
        <v>114</v>
      </c>
      <c r="J14" s="471"/>
      <c r="K14" s="280"/>
      <c r="L14" s="279"/>
      <c r="M14" s="281"/>
      <c r="N14" s="220"/>
      <c r="O14" s="220"/>
      <c r="P14" s="282"/>
      <c r="Q14" s="220"/>
      <c r="R14" s="220"/>
    </row>
    <row r="15" spans="1:18">
      <c r="A15" s="57"/>
      <c r="B15" s="274"/>
      <c r="C15" s="64" t="s">
        <v>94</v>
      </c>
      <c r="D15" s="81">
        <v>1000</v>
      </c>
      <c r="E15" s="64" t="s">
        <v>109</v>
      </c>
      <c r="F15" s="70" t="s">
        <v>95</v>
      </c>
      <c r="G15" s="71">
        <v>200</v>
      </c>
      <c r="H15" s="64"/>
      <c r="I15" s="70" t="s">
        <v>114</v>
      </c>
      <c r="J15" s="471"/>
      <c r="K15" s="280"/>
      <c r="L15" s="279"/>
      <c r="M15" s="281"/>
      <c r="N15" s="220"/>
      <c r="O15" s="220"/>
      <c r="P15" s="282"/>
      <c r="Q15" s="220"/>
      <c r="R15" s="220"/>
    </row>
    <row r="16" spans="1:18">
      <c r="A16" s="57"/>
      <c r="B16" s="274"/>
      <c r="C16" s="64" t="s">
        <v>433</v>
      </c>
      <c r="D16" s="81"/>
      <c r="E16" s="55" t="s">
        <v>435</v>
      </c>
      <c r="F16" s="70" t="s">
        <v>95</v>
      </c>
      <c r="G16" s="71">
        <v>2000</v>
      </c>
      <c r="H16" s="64"/>
      <c r="I16" s="70" t="s">
        <v>114</v>
      </c>
      <c r="J16" s="471"/>
      <c r="K16" s="280"/>
      <c r="L16" s="279"/>
      <c r="M16" s="281"/>
      <c r="N16" s="220"/>
      <c r="O16" s="220"/>
      <c r="P16" s="282"/>
      <c r="Q16" s="220"/>
      <c r="R16" s="220"/>
    </row>
    <row r="17" spans="1:18">
      <c r="A17" s="57"/>
      <c r="B17" s="274"/>
      <c r="C17" s="64" t="s">
        <v>434</v>
      </c>
      <c r="D17" s="85">
        <v>1500</v>
      </c>
      <c r="E17" s="55" t="s">
        <v>435</v>
      </c>
      <c r="F17" s="70" t="s">
        <v>95</v>
      </c>
      <c r="G17" s="71">
        <v>5500</v>
      </c>
      <c r="H17" s="64"/>
      <c r="I17" s="70" t="s">
        <v>114</v>
      </c>
      <c r="J17" s="471"/>
      <c r="K17" s="280"/>
      <c r="L17" s="279"/>
      <c r="M17" s="281"/>
      <c r="N17" s="220"/>
      <c r="O17" s="220"/>
      <c r="P17" s="282"/>
      <c r="Q17" s="220"/>
      <c r="R17" s="220"/>
    </row>
    <row r="18" spans="1:18">
      <c r="A18" s="57"/>
      <c r="B18" s="274"/>
      <c r="C18" s="64" t="s">
        <v>115</v>
      </c>
      <c r="D18" s="81">
        <v>20</v>
      </c>
      <c r="E18" s="64"/>
      <c r="F18" s="70"/>
      <c r="G18" s="71">
        <v>1000</v>
      </c>
      <c r="H18" s="64"/>
      <c r="I18" s="70" t="s">
        <v>145</v>
      </c>
      <c r="J18" s="471"/>
      <c r="K18" s="280"/>
      <c r="L18" s="279"/>
      <c r="M18" s="281"/>
      <c r="N18" s="220"/>
      <c r="O18" s="220"/>
      <c r="P18" s="282"/>
      <c r="Q18" s="220"/>
      <c r="R18" s="220"/>
    </row>
    <row r="19" spans="1:18">
      <c r="A19" s="57"/>
      <c r="B19" s="274"/>
      <c r="C19" s="64" t="s">
        <v>113</v>
      </c>
      <c r="D19" s="81"/>
      <c r="E19" s="64"/>
      <c r="F19" s="70" t="s">
        <v>180</v>
      </c>
      <c r="G19" s="73">
        <v>3000</v>
      </c>
      <c r="H19" s="64"/>
      <c r="I19" s="70" t="s">
        <v>114</v>
      </c>
      <c r="J19" s="472"/>
      <c r="K19" s="280"/>
      <c r="L19" s="279"/>
      <c r="M19" s="281"/>
      <c r="N19" s="220"/>
      <c r="O19" s="220"/>
      <c r="P19" s="282"/>
      <c r="Q19" s="220"/>
      <c r="R19" s="220"/>
    </row>
    <row r="20" spans="1:18">
      <c r="A20" s="134"/>
      <c r="B20" s="273"/>
      <c r="C20" s="206" t="s">
        <v>108</v>
      </c>
      <c r="D20" s="207"/>
      <c r="E20" s="97" t="s">
        <v>179</v>
      </c>
      <c r="F20" s="208" t="s">
        <v>161</v>
      </c>
      <c r="G20" s="209">
        <v>3000</v>
      </c>
      <c r="H20" s="93"/>
      <c r="I20" s="68" t="s">
        <v>428</v>
      </c>
      <c r="J20" s="473"/>
      <c r="K20" s="464"/>
      <c r="L20" s="279"/>
      <c r="M20" s="281"/>
      <c r="N20" s="220"/>
      <c r="O20" s="220"/>
      <c r="P20" s="282"/>
      <c r="Q20" s="220"/>
      <c r="R20" s="220"/>
    </row>
    <row r="21" spans="1:18">
      <c r="A21" s="134"/>
      <c r="B21" s="273"/>
      <c r="C21" s="206"/>
      <c r="D21" s="207"/>
      <c r="E21" s="97"/>
      <c r="F21" s="208"/>
      <c r="G21" s="209"/>
      <c r="H21" s="93"/>
      <c r="I21" s="68"/>
      <c r="J21" s="473"/>
      <c r="K21" s="464"/>
      <c r="L21" s="279"/>
      <c r="M21" s="281"/>
      <c r="N21" s="220"/>
      <c r="O21" s="220"/>
      <c r="P21" s="282"/>
      <c r="Q21" s="220"/>
      <c r="R21" s="220"/>
    </row>
    <row r="22" spans="1:18">
      <c r="A22" s="134"/>
      <c r="B22" s="273"/>
      <c r="C22" s="708" t="s">
        <v>422</v>
      </c>
      <c r="D22" s="709">
        <v>16</v>
      </c>
      <c r="E22" s="710" t="s">
        <v>424</v>
      </c>
      <c r="F22" s="711" t="s">
        <v>425</v>
      </c>
      <c r="G22" s="712">
        <v>3200</v>
      </c>
      <c r="H22" s="713"/>
      <c r="I22" s="714" t="str">
        <f>Quotations!AF2</f>
        <v>IGUS QUOTE</v>
      </c>
      <c r="J22" s="473"/>
      <c r="K22" s="464" t="s">
        <v>426</v>
      </c>
      <c r="L22" s="279"/>
      <c r="M22" s="281"/>
      <c r="N22" s="220"/>
      <c r="O22" s="220"/>
      <c r="P22" s="282"/>
      <c r="Q22" s="220"/>
      <c r="R22" s="220"/>
    </row>
    <row r="23" spans="1:18" s="45" customFormat="1">
      <c r="A23" s="134"/>
      <c r="B23" s="273"/>
      <c r="C23" s="708" t="s">
        <v>423</v>
      </c>
      <c r="D23" s="709">
        <v>52</v>
      </c>
      <c r="E23" s="710" t="s">
        <v>424</v>
      </c>
      <c r="F23" s="711" t="s">
        <v>425</v>
      </c>
      <c r="G23" s="712">
        <v>10400</v>
      </c>
      <c r="H23" s="713"/>
      <c r="I23" s="714" t="str">
        <f>Quotations!AF2</f>
        <v>IGUS QUOTE</v>
      </c>
      <c r="J23" s="473"/>
      <c r="K23" s="277" t="s">
        <v>427</v>
      </c>
      <c r="L23" s="220"/>
      <c r="M23" s="277"/>
      <c r="N23" s="220"/>
      <c r="O23" s="220"/>
      <c r="P23" s="220"/>
      <c r="Q23" s="220"/>
      <c r="R23" s="220"/>
    </row>
    <row r="24" spans="1:18">
      <c r="A24" s="57"/>
      <c r="B24" s="58"/>
      <c r="C24" s="210"/>
      <c r="D24" s="211"/>
      <c r="E24" s="95"/>
      <c r="F24" s="107"/>
      <c r="G24" s="71"/>
      <c r="H24" s="58"/>
      <c r="I24" s="55"/>
      <c r="J24" s="471"/>
      <c r="K24" s="280"/>
      <c r="L24" s="279"/>
      <c r="M24" s="281"/>
      <c r="N24" s="282"/>
      <c r="O24" s="282"/>
      <c r="P24" s="282"/>
      <c r="Q24" s="282"/>
      <c r="R24" s="282"/>
    </row>
    <row r="25" spans="1:18">
      <c r="A25" s="814"/>
      <c r="B25" s="788" t="s">
        <v>460</v>
      </c>
      <c r="C25" s="815" t="s">
        <v>253</v>
      </c>
      <c r="D25" s="816"/>
      <c r="E25" s="815"/>
      <c r="F25" s="815"/>
      <c r="G25" s="817">
        <f>SUM(G26:G28)</f>
        <v>3000</v>
      </c>
      <c r="H25" s="815"/>
      <c r="I25" s="815"/>
      <c r="J25" s="818"/>
      <c r="K25" s="829" t="s">
        <v>581</v>
      </c>
      <c r="L25" s="222"/>
      <c r="M25" s="277"/>
      <c r="N25" s="220"/>
      <c r="O25" s="220"/>
      <c r="P25" s="282"/>
      <c r="Q25" s="220"/>
      <c r="R25" s="220"/>
    </row>
    <row r="26" spans="1:18">
      <c r="A26" s="792"/>
      <c r="B26" s="819"/>
      <c r="C26" s="820" t="s">
        <v>438</v>
      </c>
      <c r="D26" s="821"/>
      <c r="E26" s="793"/>
      <c r="F26" s="793"/>
      <c r="G26" s="822">
        <v>3000</v>
      </c>
      <c r="H26" s="793"/>
      <c r="I26" s="823" t="s">
        <v>114</v>
      </c>
      <c r="J26" s="824"/>
      <c r="K26" s="200"/>
      <c r="L26" s="222"/>
      <c r="M26" s="277"/>
      <c r="N26" s="220"/>
      <c r="O26" s="220"/>
      <c r="P26" s="282"/>
      <c r="Q26" s="220"/>
      <c r="R26" s="220"/>
    </row>
    <row r="27" spans="1:18" s="45" customFormat="1">
      <c r="A27" s="786"/>
      <c r="B27" s="825"/>
      <c r="C27" s="788"/>
      <c r="D27" s="826"/>
      <c r="E27" s="789"/>
      <c r="F27" s="789"/>
      <c r="G27" s="827"/>
      <c r="H27" s="789"/>
      <c r="I27" s="789"/>
      <c r="J27" s="828"/>
      <c r="K27" s="277"/>
      <c r="L27" s="220"/>
      <c r="M27" s="277"/>
      <c r="N27" s="220"/>
      <c r="O27" s="220"/>
      <c r="P27" s="220"/>
      <c r="Q27" s="220"/>
      <c r="R27" s="220"/>
    </row>
    <row r="28" spans="1:18" ht="16.25" thickBot="1">
      <c r="A28" s="60"/>
      <c r="B28" s="272"/>
      <c r="C28" s="61"/>
      <c r="D28" s="83"/>
      <c r="E28" s="61"/>
      <c r="F28" s="61"/>
      <c r="G28" s="77"/>
      <c r="H28" s="61"/>
      <c r="I28" s="61"/>
      <c r="J28" s="474"/>
      <c r="K28" s="200"/>
      <c r="L28" s="222"/>
      <c r="M28" s="277"/>
      <c r="N28" s="220"/>
      <c r="O28" s="220"/>
      <c r="P28" s="220"/>
      <c r="Q28" s="220"/>
      <c r="R28" s="220"/>
    </row>
    <row r="29" spans="1:18">
      <c r="A29" s="469"/>
      <c r="B29" s="152"/>
      <c r="C29" s="380"/>
      <c r="D29" s="468"/>
      <c r="E29" s="379"/>
      <c r="F29" s="379"/>
      <c r="G29" s="220"/>
      <c r="H29" s="379"/>
      <c r="I29" s="379"/>
      <c r="J29" s="379"/>
      <c r="K29" s="280"/>
      <c r="L29" s="279"/>
      <c r="M29" s="281"/>
      <c r="N29" s="282"/>
      <c r="O29" s="282"/>
      <c r="P29" s="282"/>
      <c r="Q29" s="282"/>
      <c r="R29" s="282"/>
    </row>
    <row r="30" spans="1:18">
      <c r="A30" s="221"/>
      <c r="B30" s="221"/>
      <c r="C30" s="221"/>
      <c r="D30" s="276"/>
      <c r="E30" s="221"/>
      <c r="F30" s="221"/>
      <c r="G30" s="222"/>
      <c r="H30" s="221"/>
      <c r="I30" s="221"/>
      <c r="J30" s="221"/>
      <c r="K30" s="280"/>
      <c r="L30" s="279"/>
      <c r="M30" s="281"/>
      <c r="N30" s="282"/>
      <c r="O30" s="282"/>
      <c r="P30" s="282"/>
      <c r="Q30" s="282"/>
      <c r="R30" s="282"/>
    </row>
    <row r="31" spans="1:18">
      <c r="A31" s="135"/>
      <c r="B31" s="135"/>
      <c r="C31" s="135"/>
      <c r="D31" s="278"/>
      <c r="E31" s="135"/>
      <c r="F31" s="135"/>
      <c r="G31" s="279"/>
      <c r="H31" s="135"/>
      <c r="I31" s="135"/>
      <c r="J31" s="135"/>
      <c r="L31" s="41"/>
      <c r="P31" s="220"/>
    </row>
    <row r="32" spans="1:18">
      <c r="A32" s="135"/>
      <c r="B32" s="135"/>
      <c r="C32" s="135"/>
      <c r="D32" s="278"/>
      <c r="E32" s="135"/>
      <c r="F32" s="135"/>
      <c r="G32" s="279"/>
      <c r="H32" s="135"/>
      <c r="I32" s="135"/>
      <c r="J32" s="135"/>
      <c r="K32" s="286"/>
      <c r="L32" s="285"/>
      <c r="M32" s="287"/>
      <c r="N32" s="288"/>
      <c r="O32" s="288"/>
      <c r="P32" s="288"/>
      <c r="Q32" s="288"/>
      <c r="R32" s="288"/>
    </row>
    <row r="34" spans="1:10">
      <c r="A34" s="283"/>
      <c r="B34" s="283"/>
      <c r="C34" s="283"/>
      <c r="D34" s="284"/>
      <c r="E34" s="283"/>
      <c r="F34" s="283"/>
      <c r="G34" s="285"/>
      <c r="H34" s="283"/>
      <c r="I34" s="283"/>
      <c r="J34" s="283"/>
    </row>
  </sheetData>
  <conditionalFormatting sqref="B25">
    <cfRule type="expression" dxfId="1127" priority="26">
      <formula>INDIRECT("A"&amp;ROW())=7</formula>
    </cfRule>
  </conditionalFormatting>
  <conditionalFormatting sqref="B25">
    <cfRule type="expression" dxfId="1126" priority="27">
      <formula>INDIRECT("A"&amp;ROW())=6</formula>
    </cfRule>
  </conditionalFormatting>
  <conditionalFormatting sqref="B25">
    <cfRule type="expression" dxfId="1125" priority="28">
      <formula>INDIRECT("A"&amp;ROW())=5</formula>
    </cfRule>
  </conditionalFormatting>
  <conditionalFormatting sqref="B25">
    <cfRule type="expression" dxfId="1124" priority="29">
      <formula>INDIRECT("A"&amp;ROW())=4</formula>
    </cfRule>
  </conditionalFormatting>
  <conditionalFormatting sqref="B25">
    <cfRule type="expression" dxfId="1123" priority="31">
      <formula>INDIRECT("A"&amp;ROW())=2</formula>
    </cfRule>
  </conditionalFormatting>
  <conditionalFormatting sqref="B25">
    <cfRule type="expression" dxfId="1122" priority="32">
      <formula>INDIRECT("A"&amp;ROW())=1</formula>
    </cfRule>
  </conditionalFormatting>
  <conditionalFormatting sqref="B25">
    <cfRule type="expression" dxfId="1121" priority="25" stopIfTrue="1">
      <formula>INDIRECT("A"&amp;ROW())=0</formula>
    </cfRule>
  </conditionalFormatting>
  <conditionalFormatting sqref="B25">
    <cfRule type="expression" dxfId="1120" priority="30">
      <formula>INDIRECT("A"&amp;ROW())=3</formula>
    </cfRule>
  </conditionalFormatting>
  <conditionalFormatting sqref="B3">
    <cfRule type="expression" dxfId="1119" priority="10">
      <formula>INDIRECT("A"&amp;ROW())=7</formula>
    </cfRule>
  </conditionalFormatting>
  <conditionalFormatting sqref="B3">
    <cfRule type="expression" dxfId="1118" priority="11">
      <formula>INDIRECT("A"&amp;ROW())=6</formula>
    </cfRule>
  </conditionalFormatting>
  <conditionalFormatting sqref="B3">
    <cfRule type="expression" dxfId="1117" priority="12">
      <formula>INDIRECT("A"&amp;ROW())=5</formula>
    </cfRule>
  </conditionalFormatting>
  <conditionalFormatting sqref="B3">
    <cfRule type="expression" dxfId="1116" priority="13">
      <formula>INDIRECT("A"&amp;ROW())=4</formula>
    </cfRule>
  </conditionalFormatting>
  <conditionalFormatting sqref="B3">
    <cfRule type="expression" dxfId="1115" priority="15">
      <formula>INDIRECT("A"&amp;ROW())=2</formula>
    </cfRule>
  </conditionalFormatting>
  <conditionalFormatting sqref="B3">
    <cfRule type="expression" dxfId="1114" priority="16">
      <formula>INDIRECT("A"&amp;ROW())=1</formula>
    </cfRule>
  </conditionalFormatting>
  <conditionalFormatting sqref="B3">
    <cfRule type="expression" dxfId="1113" priority="9" stopIfTrue="1">
      <formula>INDIRECT("A"&amp;ROW())=0</formula>
    </cfRule>
  </conditionalFormatting>
  <conditionalFormatting sqref="B3">
    <cfRule type="expression" dxfId="1112" priority="14">
      <formula>INDIRECT("A"&amp;ROW())=3</formula>
    </cfRule>
  </conditionalFormatting>
  <conditionalFormatting sqref="B4">
    <cfRule type="expression" dxfId="1111" priority="2">
      <formula>INDIRECT("A"&amp;ROW())=7</formula>
    </cfRule>
  </conditionalFormatting>
  <conditionalFormatting sqref="B4">
    <cfRule type="expression" dxfId="1110" priority="3">
      <formula>INDIRECT("A"&amp;ROW())=6</formula>
    </cfRule>
  </conditionalFormatting>
  <conditionalFormatting sqref="B4">
    <cfRule type="expression" dxfId="1109" priority="4">
      <formula>INDIRECT("A"&amp;ROW())=5</formula>
    </cfRule>
  </conditionalFormatting>
  <conditionalFormatting sqref="B4">
    <cfRule type="expression" dxfId="1108" priority="5">
      <formula>INDIRECT("A"&amp;ROW())=4</formula>
    </cfRule>
  </conditionalFormatting>
  <conditionalFormatting sqref="B4">
    <cfRule type="expression" dxfId="1107" priority="7">
      <formula>INDIRECT("A"&amp;ROW())=2</formula>
    </cfRule>
  </conditionalFormatting>
  <conditionalFormatting sqref="B4">
    <cfRule type="expression" dxfId="1106" priority="8">
      <formula>INDIRECT("A"&amp;ROW())=1</formula>
    </cfRule>
  </conditionalFormatting>
  <conditionalFormatting sqref="B4">
    <cfRule type="expression" dxfId="1105" priority="1" stopIfTrue="1">
      <formula>INDIRECT("A"&amp;ROW())=0</formula>
    </cfRule>
  </conditionalFormatting>
  <conditionalFormatting sqref="B4">
    <cfRule type="expression" dxfId="1104" priority="6">
      <formula>INDIRECT("A"&amp;ROW())=3</formula>
    </cfRule>
  </conditionalFormatting>
  <hyperlinks>
    <hyperlink ref="I22" location="Quotations!AF2" display="Quotations!AF2"/>
    <hyperlink ref="I23" location="Quotations!AF2" display="Quotations!AF2"/>
  </hyperlinks>
  <pageMargins left="0.7" right="0.7" top="0.75" bottom="0.75" header="0.3" footer="0.3"/>
  <pageSetup scale="63" orientation="landscape"/>
  <extLst>
    <ext xmlns:mx="http://schemas.microsoft.com/office/mac/excel/2008/main" uri="{64002731-A6B0-56B0-2670-7721B7C09600}">
      <mx:PLV Mode="0" OnePage="0" WScale="0"/>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theme="9" tint="0.59999389629810485"/>
  </sheetPr>
  <dimension ref="A1:QRY89"/>
  <sheetViews>
    <sheetView zoomScale="90" zoomScaleNormal="90" zoomScalePageLayoutView="90" workbookViewId="0">
      <pane ySplit="1" topLeftCell="A2" activePane="bottomLeft" state="frozen"/>
      <selection pane="bottomLeft" activeCell="B56" sqref="B56"/>
    </sheetView>
  </sheetViews>
  <sheetFormatPr baseColWidth="10" defaultColWidth="8.83203125" defaultRowHeight="15" x14ac:dyDescent="0"/>
  <cols>
    <col min="1" max="1" width="17.1640625" customWidth="1"/>
    <col min="2" max="2" width="14.6640625" customWidth="1"/>
    <col min="3" max="3" width="61.1640625" customWidth="1"/>
    <col min="4" max="4" width="14.33203125" customWidth="1"/>
    <col min="5" max="5" width="15.1640625" customWidth="1"/>
    <col min="6" max="6" width="12.6640625" customWidth="1"/>
    <col min="7" max="7" width="18.6640625" customWidth="1"/>
    <col min="8" max="8" width="16.1640625" style="41" customWidth="1"/>
    <col min="9" max="9" width="14.6640625" customWidth="1"/>
    <col min="10" max="11" width="10.6640625" style="641" customWidth="1"/>
    <col min="12" max="12" width="10.6640625" customWidth="1"/>
    <col min="13" max="13" width="15.5" style="47" customWidth="1"/>
    <col min="14" max="14" width="22.33203125" style="47" bestFit="1" customWidth="1"/>
  </cols>
  <sheetData>
    <row r="1" spans="1:15" s="48" customFormat="1" ht="14.5">
      <c r="A1" s="625" t="s">
        <v>18</v>
      </c>
      <c r="B1" s="17" t="s">
        <v>246</v>
      </c>
      <c r="C1" s="626" t="s">
        <v>19</v>
      </c>
      <c r="D1" s="626" t="s">
        <v>32</v>
      </c>
      <c r="E1" s="626" t="s">
        <v>399</v>
      </c>
      <c r="F1" s="626" t="s">
        <v>412</v>
      </c>
      <c r="G1" s="626" t="s">
        <v>201</v>
      </c>
      <c r="H1" s="626" t="s">
        <v>35</v>
      </c>
      <c r="I1" s="684" t="s">
        <v>38</v>
      </c>
      <c r="J1" s="636" t="s">
        <v>397</v>
      </c>
      <c r="K1" s="636" t="s">
        <v>398</v>
      </c>
      <c r="L1" s="636" t="s">
        <v>400</v>
      </c>
      <c r="O1" s="466"/>
    </row>
    <row r="2" spans="1:15" ht="16.25" thickBot="1">
      <c r="A2" s="328" t="s">
        <v>243</v>
      </c>
      <c r="B2" s="329"/>
      <c r="C2" s="329" t="s">
        <v>50</v>
      </c>
      <c r="D2" s="329"/>
      <c r="E2" s="329">
        <v>898</v>
      </c>
      <c r="F2" s="329">
        <f>SUM(F23,F53)</f>
        <v>16859</v>
      </c>
      <c r="G2" s="329"/>
      <c r="H2" s="329"/>
      <c r="I2" s="685">
        <f>F2</f>
        <v>16859</v>
      </c>
      <c r="L2" s="44"/>
      <c r="M2"/>
      <c r="O2" s="47"/>
    </row>
    <row r="3" spans="1:15" s="45" customFormat="1">
      <c r="A3" s="655" t="s">
        <v>377</v>
      </c>
      <c r="B3" s="182"/>
      <c r="C3" s="182" t="s">
        <v>51</v>
      </c>
      <c r="D3" s="182"/>
      <c r="E3" s="427">
        <v>101</v>
      </c>
      <c r="F3" s="428">
        <f>SUM(F4:F22)</f>
        <v>247</v>
      </c>
      <c r="G3" s="183"/>
      <c r="H3" s="475" t="s">
        <v>255</v>
      </c>
      <c r="I3" s="686"/>
      <c r="J3" s="642"/>
      <c r="K3" s="642"/>
      <c r="L3" s="649"/>
      <c r="M3" s="379"/>
      <c r="N3" s="220"/>
      <c r="O3" s="220"/>
    </row>
    <row r="4" spans="1:15" s="45" customFormat="1">
      <c r="A4" s="106"/>
      <c r="B4" s="424" t="s">
        <v>343</v>
      </c>
      <c r="C4" s="99" t="s">
        <v>185</v>
      </c>
      <c r="D4" s="99"/>
      <c r="E4" s="424">
        <v>10</v>
      </c>
      <c r="F4" s="424">
        <v>40</v>
      </c>
      <c r="G4" s="99"/>
      <c r="H4" s="475" t="s">
        <v>255</v>
      </c>
      <c r="I4" s="687"/>
      <c r="J4" s="642"/>
      <c r="K4" s="643"/>
      <c r="L4" s="649"/>
      <c r="M4" s="485"/>
      <c r="N4" s="220"/>
      <c r="O4" s="220"/>
    </row>
    <row r="5" spans="1:15" s="45" customFormat="1" ht="14">
      <c r="A5" s="106"/>
      <c r="B5" s="424" t="s">
        <v>344</v>
      </c>
      <c r="C5" s="375" t="s">
        <v>153</v>
      </c>
      <c r="D5" s="99"/>
      <c r="E5" s="424">
        <v>5</v>
      </c>
      <c r="F5" s="424">
        <v>20</v>
      </c>
      <c r="G5" s="99"/>
      <c r="H5" s="475" t="s">
        <v>255</v>
      </c>
      <c r="I5" s="687"/>
      <c r="J5" s="642"/>
      <c r="K5" s="643"/>
      <c r="L5" s="649"/>
      <c r="M5" s="485"/>
      <c r="N5" s="220"/>
      <c r="O5" s="220"/>
    </row>
    <row r="6" spans="1:15" s="45" customFormat="1" ht="14">
      <c r="A6" s="106"/>
      <c r="B6" s="424" t="s">
        <v>345</v>
      </c>
      <c r="C6" s="375" t="s">
        <v>154</v>
      </c>
      <c r="D6" s="99"/>
      <c r="E6" s="424">
        <v>30</v>
      </c>
      <c r="F6" s="424">
        <v>120</v>
      </c>
      <c r="G6" s="99"/>
      <c r="H6" s="475" t="s">
        <v>255</v>
      </c>
      <c r="I6" s="687"/>
      <c r="J6" s="642"/>
      <c r="K6" s="643"/>
      <c r="L6" s="649"/>
      <c r="M6" s="485"/>
      <c r="N6" s="220"/>
      <c r="O6" s="220"/>
    </row>
    <row r="7" spans="1:15" s="45" customFormat="1" ht="14">
      <c r="A7" s="106"/>
      <c r="B7" s="424" t="s">
        <v>346</v>
      </c>
      <c r="C7" s="375" t="s">
        <v>155</v>
      </c>
      <c r="D7" s="99"/>
      <c r="E7" s="424">
        <v>50</v>
      </c>
      <c r="F7" s="424">
        <v>4</v>
      </c>
      <c r="G7" s="99"/>
      <c r="H7" s="475" t="s">
        <v>255</v>
      </c>
      <c r="I7" s="687"/>
      <c r="J7" s="642"/>
      <c r="K7" s="643"/>
      <c r="L7" s="649"/>
      <c r="M7" s="485"/>
      <c r="N7" s="220"/>
      <c r="O7" s="220"/>
    </row>
    <row r="8" spans="1:15" s="45" customFormat="1" ht="14">
      <c r="A8" s="106"/>
      <c r="B8" s="424" t="s">
        <v>347</v>
      </c>
      <c r="C8" s="375" t="s">
        <v>156</v>
      </c>
      <c r="D8" s="99"/>
      <c r="E8" s="424">
        <v>30</v>
      </c>
      <c r="F8" s="424">
        <v>3</v>
      </c>
      <c r="G8" s="99"/>
      <c r="H8" s="475" t="s">
        <v>255</v>
      </c>
      <c r="I8" s="687"/>
      <c r="J8" s="642"/>
      <c r="K8" s="643"/>
      <c r="L8" s="649"/>
      <c r="M8" s="485"/>
      <c r="N8" s="220"/>
      <c r="O8" s="220"/>
    </row>
    <row r="9" spans="1:15" s="45" customFormat="1" ht="14">
      <c r="A9" s="106"/>
      <c r="B9" s="425" t="s">
        <v>350</v>
      </c>
      <c r="C9" s="375" t="s">
        <v>157</v>
      </c>
      <c r="D9" s="99"/>
      <c r="E9" s="424">
        <v>5</v>
      </c>
      <c r="F9" s="424">
        <v>40</v>
      </c>
      <c r="G9" s="99"/>
      <c r="H9" s="475" t="s">
        <v>255</v>
      </c>
      <c r="I9" s="687"/>
      <c r="J9" s="642"/>
      <c r="K9" s="643"/>
      <c r="L9" s="649"/>
      <c r="M9" s="485"/>
      <c r="N9" s="220"/>
      <c r="O9" s="220"/>
    </row>
    <row r="10" spans="1:15">
      <c r="A10" s="106"/>
      <c r="B10" s="424" t="s">
        <v>348</v>
      </c>
      <c r="C10" s="86" t="s">
        <v>52</v>
      </c>
      <c r="D10" s="107"/>
      <c r="E10" s="425">
        <v>1</v>
      </c>
      <c r="F10" s="425">
        <v>8</v>
      </c>
      <c r="G10" s="107"/>
      <c r="H10" s="475" t="s">
        <v>255</v>
      </c>
      <c r="I10" s="687"/>
      <c r="J10" s="642"/>
      <c r="K10" s="644"/>
      <c r="L10" s="650"/>
      <c r="M10" s="485"/>
      <c r="N10" s="282"/>
      <c r="O10" s="282"/>
    </row>
    <row r="11" spans="1:15">
      <c r="A11" s="106"/>
      <c r="B11" s="634"/>
      <c r="C11" s="96" t="s">
        <v>74</v>
      </c>
      <c r="D11" s="107"/>
      <c r="E11" s="425"/>
      <c r="F11" s="425"/>
      <c r="G11" s="107"/>
      <c r="H11" s="612"/>
      <c r="I11" s="687"/>
      <c r="J11" s="645"/>
      <c r="K11" s="644"/>
      <c r="L11" s="650"/>
      <c r="M11" s="554"/>
      <c r="N11" s="282"/>
      <c r="O11" s="282"/>
    </row>
    <row r="12" spans="1:15">
      <c r="A12" s="106"/>
      <c r="B12" s="634"/>
      <c r="C12" s="96" t="s">
        <v>75</v>
      </c>
      <c r="D12" s="107"/>
      <c r="E12" s="425"/>
      <c r="F12" s="425"/>
      <c r="G12" s="107"/>
      <c r="H12" s="612"/>
      <c r="I12" s="687"/>
      <c r="J12" s="645"/>
      <c r="K12" s="644"/>
      <c r="L12" s="650"/>
      <c r="M12" s="554"/>
      <c r="N12" s="282"/>
      <c r="O12" s="282"/>
    </row>
    <row r="13" spans="1:15">
      <c r="A13" s="106"/>
      <c r="B13" s="635" t="s">
        <v>351</v>
      </c>
      <c r="C13" s="86" t="s">
        <v>181</v>
      </c>
      <c r="D13" s="107"/>
      <c r="E13" s="425">
        <v>4</v>
      </c>
      <c r="F13" s="425">
        <v>4</v>
      </c>
      <c r="G13" s="107"/>
      <c r="H13" s="475" t="s">
        <v>255</v>
      </c>
      <c r="I13" s="687"/>
      <c r="J13" s="645"/>
      <c r="K13" s="644"/>
      <c r="L13" s="650"/>
      <c r="M13" s="485"/>
      <c r="N13" s="282"/>
      <c r="O13" s="282"/>
    </row>
    <row r="14" spans="1:15">
      <c r="A14" s="106"/>
      <c r="B14" s="425"/>
      <c r="C14" s="96" t="s">
        <v>73</v>
      </c>
      <c r="D14" s="107"/>
      <c r="E14" s="425"/>
      <c r="F14" s="425"/>
      <c r="G14" s="107"/>
      <c r="H14" s="612"/>
      <c r="I14" s="687"/>
      <c r="J14" s="645"/>
      <c r="K14" s="644"/>
      <c r="L14" s="650"/>
      <c r="M14" s="554"/>
      <c r="N14" s="282"/>
      <c r="O14" s="282"/>
    </row>
    <row r="15" spans="1:15">
      <c r="A15" s="106"/>
      <c r="B15" s="425"/>
      <c r="C15" s="96" t="s">
        <v>80</v>
      </c>
      <c r="D15" s="107"/>
      <c r="E15" s="425"/>
      <c r="F15" s="425"/>
      <c r="G15" s="107"/>
      <c r="H15" s="612"/>
      <c r="I15" s="687"/>
      <c r="J15" s="645"/>
      <c r="K15" s="644"/>
      <c r="L15" s="650"/>
      <c r="M15" s="554"/>
      <c r="N15" s="282"/>
      <c r="O15" s="282"/>
    </row>
    <row r="16" spans="1:15">
      <c r="A16" s="106"/>
      <c r="B16" s="425"/>
      <c r="C16" s="96" t="s">
        <v>76</v>
      </c>
      <c r="D16" s="96"/>
      <c r="E16" s="425"/>
      <c r="F16" s="425"/>
      <c r="G16" s="107"/>
      <c r="H16" s="612"/>
      <c r="I16" s="687"/>
      <c r="J16" s="645"/>
      <c r="K16" s="644"/>
      <c r="L16" s="650"/>
      <c r="M16" s="554"/>
      <c r="N16" s="282"/>
      <c r="O16" s="282"/>
    </row>
    <row r="17" spans="1:15">
      <c r="A17" s="106"/>
      <c r="B17" s="425"/>
      <c r="C17" s="96"/>
      <c r="D17" s="107"/>
      <c r="E17" s="425"/>
      <c r="F17" s="425"/>
      <c r="G17" s="107"/>
      <c r="H17" s="612"/>
      <c r="I17" s="687"/>
      <c r="J17" s="645"/>
      <c r="K17" s="644"/>
      <c r="L17" s="650"/>
      <c r="M17" s="554"/>
      <c r="N17" s="282"/>
      <c r="O17" s="282"/>
    </row>
    <row r="18" spans="1:15">
      <c r="A18" s="106"/>
      <c r="B18" s="424" t="s">
        <v>349</v>
      </c>
      <c r="C18" s="87" t="s">
        <v>53</v>
      </c>
      <c r="D18" s="107"/>
      <c r="E18" s="425">
        <v>1</v>
      </c>
      <c r="F18" s="425">
        <v>4</v>
      </c>
      <c r="G18" s="107"/>
      <c r="H18" s="475" t="s">
        <v>255</v>
      </c>
      <c r="I18" s="687"/>
      <c r="J18" s="645"/>
      <c r="K18" s="644"/>
      <c r="L18" s="650"/>
      <c r="M18" s="485"/>
      <c r="N18" s="282"/>
      <c r="O18" s="282"/>
    </row>
    <row r="19" spans="1:15">
      <c r="A19" s="376"/>
      <c r="B19" s="426"/>
      <c r="C19" s="208" t="s">
        <v>77</v>
      </c>
      <c r="D19" s="208"/>
      <c r="E19" s="426"/>
      <c r="F19" s="426"/>
      <c r="G19" s="208"/>
      <c r="H19" s="613"/>
      <c r="I19" s="687"/>
      <c r="J19" s="645"/>
      <c r="K19" s="644"/>
      <c r="L19" s="650"/>
      <c r="M19" s="554"/>
      <c r="N19" s="282"/>
      <c r="O19" s="282"/>
    </row>
    <row r="20" spans="1:15">
      <c r="A20" s="376"/>
      <c r="B20" s="426" t="s">
        <v>461</v>
      </c>
      <c r="C20" s="88" t="s">
        <v>54</v>
      </c>
      <c r="D20" s="208"/>
      <c r="E20" s="426">
        <v>1</v>
      </c>
      <c r="F20" s="426">
        <v>4</v>
      </c>
      <c r="G20" s="208"/>
      <c r="H20" s="475" t="s">
        <v>255</v>
      </c>
      <c r="I20" s="687"/>
      <c r="J20" s="645"/>
      <c r="K20" s="644"/>
      <c r="L20" s="650"/>
      <c r="M20" s="485"/>
      <c r="N20" s="282"/>
      <c r="O20" s="282"/>
    </row>
    <row r="21" spans="1:15">
      <c r="A21" s="376"/>
      <c r="B21" s="208"/>
      <c r="C21" s="208" t="s">
        <v>78</v>
      </c>
      <c r="D21" s="208"/>
      <c r="E21" s="208"/>
      <c r="F21" s="208"/>
      <c r="G21" s="208"/>
      <c r="H21" s="613"/>
      <c r="I21" s="688"/>
      <c r="J21" s="645"/>
      <c r="K21" s="644"/>
      <c r="L21" s="650"/>
      <c r="M21" s="561"/>
      <c r="N21" s="282"/>
      <c r="O21" s="282"/>
    </row>
    <row r="22" spans="1:15" ht="16.25" thickBot="1">
      <c r="A22" s="67"/>
      <c r="B22" s="68"/>
      <c r="C22" s="88"/>
      <c r="D22" s="68"/>
      <c r="E22" s="68"/>
      <c r="F22" s="68"/>
      <c r="G22" s="68"/>
      <c r="H22" s="389"/>
      <c r="I22" s="668"/>
      <c r="J22" s="645"/>
      <c r="K22" s="644"/>
      <c r="L22" s="650"/>
      <c r="M22" s="379"/>
      <c r="N22" s="282"/>
      <c r="O22" s="282"/>
    </row>
    <row r="23" spans="1:15" s="50" customFormat="1">
      <c r="A23" s="655" t="s">
        <v>378</v>
      </c>
      <c r="B23" s="182"/>
      <c r="C23" s="183" t="s">
        <v>284</v>
      </c>
      <c r="D23" s="182"/>
      <c r="E23" s="182"/>
      <c r="F23" s="183">
        <f>SUM(F24,F45)</f>
        <v>4769</v>
      </c>
      <c r="G23" s="183"/>
      <c r="H23" s="182"/>
      <c r="I23" s="686"/>
      <c r="J23" s="651"/>
      <c r="K23" s="642"/>
      <c r="L23" s="649"/>
      <c r="M23" s="379"/>
      <c r="N23" s="220"/>
      <c r="O23" s="220"/>
    </row>
    <row r="24" spans="1:15" s="45" customFormat="1">
      <c r="A24" s="294"/>
      <c r="B24" s="303"/>
      <c r="C24" s="295" t="s">
        <v>270</v>
      </c>
      <c r="D24" s="303"/>
      <c r="E24" s="303" t="s">
        <v>285</v>
      </c>
      <c r="F24" s="303">
        <f>SUM(F32:F44)</f>
        <v>299</v>
      </c>
      <c r="G24" s="303"/>
      <c r="H24" s="303"/>
      <c r="I24" s="669"/>
      <c r="J24" s="642"/>
      <c r="K24" s="642"/>
      <c r="L24" s="642"/>
      <c r="M24" s="379"/>
      <c r="N24" s="220"/>
      <c r="O24" s="220"/>
    </row>
    <row r="25" spans="1:15">
      <c r="A25" s="53"/>
      <c r="B25" s="107"/>
      <c r="C25" s="89" t="s">
        <v>82</v>
      </c>
      <c r="D25" s="55"/>
      <c r="E25" s="107"/>
      <c r="F25" s="425">
        <v>16</v>
      </c>
      <c r="G25" s="107"/>
      <c r="H25" s="387" t="s">
        <v>255</v>
      </c>
      <c r="I25" s="56"/>
      <c r="J25" s="645"/>
      <c r="K25" s="645"/>
      <c r="L25" s="645"/>
      <c r="M25" s="561"/>
      <c r="N25" s="282"/>
      <c r="O25" s="282"/>
    </row>
    <row r="26" spans="1:15">
      <c r="A26" s="53"/>
      <c r="B26" s="107"/>
      <c r="C26" s="89" t="s">
        <v>79</v>
      </c>
      <c r="D26" s="55"/>
      <c r="E26" s="107"/>
      <c r="F26" s="425">
        <v>8</v>
      </c>
      <c r="G26" s="107"/>
      <c r="H26" s="387" t="s">
        <v>255</v>
      </c>
      <c r="I26" s="56"/>
      <c r="J26" s="645"/>
      <c r="K26" s="645"/>
      <c r="L26" s="645"/>
      <c r="M26" s="561"/>
      <c r="N26" s="282"/>
      <c r="O26" s="282"/>
    </row>
    <row r="27" spans="1:15">
      <c r="A27" s="53"/>
      <c r="B27" s="107"/>
      <c r="C27" s="137"/>
      <c r="D27" s="55"/>
      <c r="E27" s="107"/>
      <c r="F27" s="107"/>
      <c r="G27" s="107"/>
      <c r="H27" s="388"/>
      <c r="I27" s="56"/>
      <c r="J27" s="695" t="s">
        <v>416</v>
      </c>
      <c r="K27" s="645"/>
      <c r="L27" s="645"/>
      <c r="M27" s="561"/>
      <c r="N27" s="282"/>
      <c r="O27" s="282"/>
    </row>
    <row r="28" spans="1:15" ht="14">
      <c r="A28" s="53"/>
      <c r="B28" s="425" t="s">
        <v>462</v>
      </c>
      <c r="C28" s="136" t="s">
        <v>158</v>
      </c>
      <c r="D28" s="55"/>
      <c r="E28" s="425">
        <v>5</v>
      </c>
      <c r="F28" s="425">
        <v>20</v>
      </c>
      <c r="G28" s="107"/>
      <c r="H28" s="387" t="s">
        <v>255</v>
      </c>
      <c r="I28" s="56"/>
      <c r="J28" s="695" t="s">
        <v>417</v>
      </c>
      <c r="K28" s="645"/>
      <c r="L28" s="645"/>
      <c r="M28" s="485"/>
      <c r="N28" s="282"/>
      <c r="O28" s="282"/>
    </row>
    <row r="29" spans="1:15" ht="14">
      <c r="A29" s="53"/>
      <c r="B29" s="425" t="s">
        <v>463</v>
      </c>
      <c r="C29" s="136" t="s">
        <v>159</v>
      </c>
      <c r="D29" s="55"/>
      <c r="E29" s="425">
        <v>5</v>
      </c>
      <c r="F29" s="425">
        <v>20</v>
      </c>
      <c r="G29" s="107"/>
      <c r="H29" s="387" t="s">
        <v>255</v>
      </c>
      <c r="I29" s="56"/>
      <c r="J29" s="696" t="s">
        <v>418</v>
      </c>
      <c r="K29" s="645"/>
      <c r="L29" s="645"/>
      <c r="M29" s="485"/>
      <c r="N29" s="282"/>
      <c r="O29" s="282"/>
    </row>
    <row r="30" spans="1:15" ht="14">
      <c r="A30" s="53"/>
      <c r="B30" s="425" t="s">
        <v>464</v>
      </c>
      <c r="C30" s="136" t="s">
        <v>160</v>
      </c>
      <c r="D30" s="55"/>
      <c r="E30" s="425">
        <v>5</v>
      </c>
      <c r="F30" s="425">
        <v>20</v>
      </c>
      <c r="G30" s="107"/>
      <c r="H30" s="387" t="s">
        <v>255</v>
      </c>
      <c r="I30" s="56"/>
      <c r="J30" s="695" t="s">
        <v>419</v>
      </c>
      <c r="K30" s="645"/>
      <c r="L30" s="645"/>
      <c r="M30" s="485"/>
      <c r="N30" s="282"/>
      <c r="O30" s="282"/>
    </row>
    <row r="31" spans="1:15" ht="14">
      <c r="A31" s="53"/>
      <c r="B31" s="634" t="s">
        <v>465</v>
      </c>
      <c r="C31" s="91" t="s">
        <v>387</v>
      </c>
      <c r="D31" s="55"/>
      <c r="E31" s="425">
        <v>20</v>
      </c>
      <c r="F31" s="425">
        <v>7</v>
      </c>
      <c r="G31" s="630" t="s">
        <v>213</v>
      </c>
      <c r="H31" s="387" t="s">
        <v>255</v>
      </c>
      <c r="I31" s="56"/>
      <c r="J31"/>
      <c r="K31" s="644"/>
      <c r="L31" s="645"/>
      <c r="M31" s="379"/>
      <c r="N31" s="282"/>
      <c r="O31" s="282"/>
    </row>
    <row r="32" spans="1:15">
      <c r="A32" s="53"/>
      <c r="B32" s="830" t="s">
        <v>582</v>
      </c>
      <c r="C32" s="90" t="s">
        <v>388</v>
      </c>
      <c r="D32" s="55"/>
      <c r="E32" s="107">
        <v>20</v>
      </c>
      <c r="F32" s="107">
        <v>4</v>
      </c>
      <c r="G32" s="192" t="s">
        <v>210</v>
      </c>
      <c r="H32" s="107" t="s">
        <v>415</v>
      </c>
      <c r="I32" s="56"/>
      <c r="J32"/>
      <c r="K32" s="644"/>
      <c r="L32" s="645"/>
      <c r="M32" s="379"/>
      <c r="N32" s="282"/>
      <c r="O32" s="282"/>
    </row>
    <row r="33" spans="1:16">
      <c r="A33" s="53"/>
      <c r="B33" s="631" t="s">
        <v>583</v>
      </c>
      <c r="C33" s="90" t="s">
        <v>389</v>
      </c>
      <c r="D33" s="55"/>
      <c r="E33" s="107">
        <v>35</v>
      </c>
      <c r="F33" s="638">
        <f>J33+K33+L33</f>
        <v>39</v>
      </c>
      <c r="G33" s="192" t="s">
        <v>335</v>
      </c>
      <c r="H33" s="107" t="s">
        <v>415</v>
      </c>
      <c r="I33" s="56"/>
      <c r="J33" s="637">
        <v>7</v>
      </c>
      <c r="K33" s="644">
        <v>32</v>
      </c>
      <c r="L33" s="645">
        <v>0</v>
      </c>
      <c r="M33" s="379"/>
      <c r="N33" s="282"/>
      <c r="O33" s="282"/>
    </row>
    <row r="34" spans="1:16">
      <c r="A34" s="53"/>
      <c r="B34" s="107"/>
      <c r="C34" s="54" t="s">
        <v>74</v>
      </c>
      <c r="D34" s="55"/>
      <c r="E34" s="107"/>
      <c r="F34" s="107"/>
      <c r="G34" s="107"/>
      <c r="H34" s="107"/>
      <c r="I34" s="56"/>
      <c r="J34" s="645"/>
      <c r="K34" s="644"/>
      <c r="L34" s="645"/>
      <c r="M34" s="379"/>
      <c r="N34" s="282"/>
      <c r="O34" s="282"/>
    </row>
    <row r="35" spans="1:16">
      <c r="A35" s="53"/>
      <c r="B35" s="107"/>
      <c r="C35" s="54" t="s">
        <v>75</v>
      </c>
      <c r="D35" s="55"/>
      <c r="E35" s="107"/>
      <c r="F35" s="107"/>
      <c r="G35" s="107"/>
      <c r="H35" s="107"/>
      <c r="I35" s="56"/>
      <c r="J35" s="645"/>
      <c r="K35" s="644"/>
      <c r="L35" s="645"/>
      <c r="M35" s="379"/>
      <c r="N35" s="282"/>
      <c r="O35" s="282"/>
    </row>
    <row r="36" spans="1:16">
      <c r="A36" s="53"/>
      <c r="B36" s="631" t="s">
        <v>467</v>
      </c>
      <c r="C36" s="90" t="s">
        <v>146</v>
      </c>
      <c r="D36" s="55"/>
      <c r="E36" s="107">
        <v>35</v>
      </c>
      <c r="F36" s="638">
        <f>J36+K36+L36</f>
        <v>64</v>
      </c>
      <c r="G36" s="631" t="s">
        <v>335</v>
      </c>
      <c r="H36" s="107" t="s">
        <v>415</v>
      </c>
      <c r="I36" s="56"/>
      <c r="J36" s="645">
        <v>32</v>
      </c>
      <c r="K36" s="644">
        <v>32</v>
      </c>
      <c r="L36" s="645">
        <v>0</v>
      </c>
      <c r="M36" s="379"/>
      <c r="N36" s="282"/>
      <c r="O36" s="282"/>
    </row>
    <row r="37" spans="1:16">
      <c r="A37" s="53"/>
      <c r="B37" s="107"/>
      <c r="C37" s="54" t="s">
        <v>73</v>
      </c>
      <c r="D37" s="55"/>
      <c r="E37" s="107"/>
      <c r="F37" s="107"/>
      <c r="G37" s="107"/>
      <c r="H37" s="107"/>
      <c r="I37" s="56"/>
      <c r="J37" s="645"/>
      <c r="K37" s="644"/>
      <c r="L37" s="645"/>
      <c r="M37" s="379"/>
      <c r="N37" s="282"/>
      <c r="O37" s="282"/>
    </row>
    <row r="38" spans="1:16">
      <c r="A38" s="53"/>
      <c r="B38" s="107"/>
      <c r="C38" s="54" t="s">
        <v>81</v>
      </c>
      <c r="D38" s="55"/>
      <c r="E38" s="107"/>
      <c r="F38" s="107"/>
      <c r="G38" s="107"/>
      <c r="H38" s="107"/>
      <c r="I38" s="56"/>
      <c r="J38" s="645"/>
      <c r="K38" s="644"/>
      <c r="L38" s="645"/>
      <c r="M38" s="379"/>
      <c r="N38" s="282"/>
      <c r="O38" s="282"/>
    </row>
    <row r="39" spans="1:16">
      <c r="A39" s="53"/>
      <c r="B39" s="107"/>
      <c r="C39" s="54" t="s">
        <v>76</v>
      </c>
      <c r="D39" s="54"/>
      <c r="E39" s="107"/>
      <c r="F39" s="107"/>
      <c r="G39" s="107"/>
      <c r="H39" s="107"/>
      <c r="I39" s="56"/>
      <c r="J39" s="645"/>
      <c r="K39" s="644"/>
      <c r="L39" s="645"/>
      <c r="M39" s="379"/>
      <c r="N39" s="282"/>
      <c r="O39" s="282"/>
    </row>
    <row r="40" spans="1:16">
      <c r="A40" s="57"/>
      <c r="B40" s="631" t="s">
        <v>468</v>
      </c>
      <c r="C40" s="92" t="s">
        <v>182</v>
      </c>
      <c r="D40" s="55"/>
      <c r="E40" s="107">
        <v>35</v>
      </c>
      <c r="F40" s="638">
        <f>J40+K40+L40</f>
        <v>64</v>
      </c>
      <c r="G40" s="631" t="s">
        <v>335</v>
      </c>
      <c r="H40" s="107" t="s">
        <v>415</v>
      </c>
      <c r="I40" s="56"/>
      <c r="J40" s="645">
        <v>32</v>
      </c>
      <c r="K40" s="644">
        <v>32</v>
      </c>
      <c r="L40" s="645">
        <v>0</v>
      </c>
      <c r="M40" s="379"/>
      <c r="N40" s="282"/>
      <c r="O40" s="282"/>
    </row>
    <row r="41" spans="1:16">
      <c r="A41" s="57"/>
      <c r="B41" s="107"/>
      <c r="C41" s="68" t="s">
        <v>77</v>
      </c>
      <c r="D41" s="68"/>
      <c r="E41" s="208"/>
      <c r="F41" s="208"/>
      <c r="G41" s="208"/>
      <c r="H41" s="107"/>
      <c r="I41" s="56"/>
      <c r="J41" s="645"/>
      <c r="K41" s="644"/>
      <c r="L41" s="645"/>
      <c r="M41" s="379"/>
      <c r="N41" s="282"/>
      <c r="O41" s="282"/>
    </row>
    <row r="42" spans="1:16">
      <c r="A42" s="57"/>
      <c r="B42" s="631" t="s">
        <v>469</v>
      </c>
      <c r="C42" s="92" t="s">
        <v>55</v>
      </c>
      <c r="D42" s="58"/>
      <c r="E42" s="95">
        <v>5</v>
      </c>
      <c r="F42" s="638">
        <f>J42+K42+L42</f>
        <v>64</v>
      </c>
      <c r="G42" s="631" t="s">
        <v>335</v>
      </c>
      <c r="H42" s="107" t="s">
        <v>415</v>
      </c>
      <c r="I42" s="689"/>
      <c r="J42" s="637">
        <v>32</v>
      </c>
      <c r="K42" s="644">
        <v>32</v>
      </c>
      <c r="L42" s="642"/>
      <c r="M42" s="379"/>
      <c r="N42" s="220"/>
      <c r="O42" s="220"/>
    </row>
    <row r="43" spans="1:16">
      <c r="A43" s="101"/>
      <c r="B43" s="95"/>
      <c r="C43" s="55" t="s">
        <v>78</v>
      </c>
      <c r="D43" s="58"/>
      <c r="E43" s="95"/>
      <c r="F43" s="95"/>
      <c r="G43" s="95"/>
      <c r="H43" s="95"/>
      <c r="I43" s="689"/>
      <c r="J43" s="642"/>
      <c r="K43" s="643"/>
      <c r="L43" s="642"/>
      <c r="M43" s="379"/>
      <c r="N43" s="220"/>
      <c r="O43" s="220"/>
    </row>
    <row r="44" spans="1:16">
      <c r="A44" s="134"/>
      <c r="B44" s="631" t="s">
        <v>470</v>
      </c>
      <c r="C44" s="92" t="s">
        <v>337</v>
      </c>
      <c r="D44" s="93"/>
      <c r="E44" s="97">
        <v>5</v>
      </c>
      <c r="F44" s="638">
        <f>J44+K44+L44</f>
        <v>64</v>
      </c>
      <c r="G44" s="97"/>
      <c r="H44" s="97"/>
      <c r="I44" s="690"/>
      <c r="J44" s="637">
        <v>32</v>
      </c>
      <c r="K44" s="644">
        <v>32</v>
      </c>
      <c r="L44" s="642"/>
      <c r="M44" s="379"/>
      <c r="N44" s="220"/>
      <c r="O44" s="220"/>
    </row>
    <row r="45" spans="1:16">
      <c r="A45" s="377"/>
      <c r="B45" s="378"/>
      <c r="C45" s="322" t="s">
        <v>272</v>
      </c>
      <c r="D45" s="378"/>
      <c r="E45" s="321" t="s">
        <v>190</v>
      </c>
      <c r="F45" s="322">
        <f>SUM(F46:F52)</f>
        <v>4470</v>
      </c>
      <c r="G45" s="322"/>
      <c r="H45" s="378"/>
      <c r="I45" s="691"/>
      <c r="J45" s="651"/>
      <c r="K45" s="642"/>
      <c r="L45" s="642"/>
      <c r="M45" s="379"/>
      <c r="N45" s="220"/>
      <c r="O45" s="220"/>
    </row>
    <row r="46" spans="1:16" s="72" customFormat="1">
      <c r="A46" s="98"/>
      <c r="B46" s="723" t="s">
        <v>471</v>
      </c>
      <c r="C46" s="365" t="s">
        <v>355</v>
      </c>
      <c r="D46" s="74"/>
      <c r="E46" s="74"/>
      <c r="F46" s="99">
        <v>0</v>
      </c>
      <c r="G46" s="478" t="s">
        <v>210</v>
      </c>
      <c r="H46" s="107" t="s">
        <v>415</v>
      </c>
      <c r="I46" s="692"/>
      <c r="J46" s="637"/>
      <c r="K46" s="642"/>
      <c r="L46" s="642"/>
      <c r="M46" s="379"/>
      <c r="N46" s="220"/>
      <c r="O46" s="220"/>
      <c r="P46" s="332"/>
    </row>
    <row r="47" spans="1:16" s="72" customFormat="1">
      <c r="A47" s="105"/>
      <c r="B47" s="723" t="s">
        <v>472</v>
      </c>
      <c r="C47" s="94" t="s">
        <v>356</v>
      </c>
      <c r="D47" s="58"/>
      <c r="E47" s="95">
        <v>40</v>
      </c>
      <c r="F47" s="95">
        <v>40</v>
      </c>
      <c r="G47" s="478" t="s">
        <v>210</v>
      </c>
      <c r="H47" s="107" t="s">
        <v>415</v>
      </c>
      <c r="I47" s="342"/>
      <c r="J47" s="652"/>
      <c r="K47" s="642"/>
      <c r="L47" s="642"/>
      <c r="M47" s="379"/>
      <c r="N47" s="220"/>
      <c r="O47" s="220"/>
      <c r="P47" s="332"/>
    </row>
    <row r="48" spans="1:16" s="72" customFormat="1">
      <c r="A48" s="105"/>
      <c r="B48" s="723" t="s">
        <v>473</v>
      </c>
      <c r="C48" s="94" t="s">
        <v>357</v>
      </c>
      <c r="D48" s="58"/>
      <c r="E48" s="95">
        <v>120</v>
      </c>
      <c r="F48" s="638">
        <f>J48+K48+L48</f>
        <v>846</v>
      </c>
      <c r="G48" s="478" t="s">
        <v>335</v>
      </c>
      <c r="H48" s="107" t="s">
        <v>415</v>
      </c>
      <c r="I48" s="342"/>
      <c r="J48" s="637">
        <v>628</v>
      </c>
      <c r="K48" s="642">
        <v>218</v>
      </c>
      <c r="L48" s="642"/>
      <c r="M48" s="379"/>
      <c r="N48" s="220"/>
      <c r="O48" s="220"/>
      <c r="P48" s="332"/>
    </row>
    <row r="49" spans="1:16" s="72" customFormat="1">
      <c r="A49" s="105"/>
      <c r="B49" s="723" t="s">
        <v>474</v>
      </c>
      <c r="C49" s="94" t="s">
        <v>358</v>
      </c>
      <c r="D49" s="58"/>
      <c r="E49" s="95">
        <v>120</v>
      </c>
      <c r="F49" s="638">
        <f>J49+K49+L49</f>
        <v>896</v>
      </c>
      <c r="G49" s="478" t="s">
        <v>335</v>
      </c>
      <c r="H49" s="107" t="s">
        <v>415</v>
      </c>
      <c r="I49" s="342"/>
      <c r="J49" s="637">
        <v>678</v>
      </c>
      <c r="K49" s="642">
        <v>218</v>
      </c>
      <c r="L49" s="642"/>
      <c r="M49" s="379"/>
      <c r="N49" s="220"/>
      <c r="O49" s="220"/>
      <c r="P49" s="332"/>
    </row>
    <row r="50" spans="1:16" s="72" customFormat="1">
      <c r="A50" s="105"/>
      <c r="B50" s="723" t="s">
        <v>475</v>
      </c>
      <c r="C50" s="94" t="s">
        <v>283</v>
      </c>
      <c r="D50" s="58"/>
      <c r="E50" s="95">
        <v>120</v>
      </c>
      <c r="F50" s="638">
        <f>J50+K50+L50</f>
        <v>896</v>
      </c>
      <c r="G50" s="478" t="s">
        <v>335</v>
      </c>
      <c r="H50" s="107" t="s">
        <v>415</v>
      </c>
      <c r="I50" s="342"/>
      <c r="J50" s="637">
        <v>678</v>
      </c>
      <c r="K50" s="642">
        <v>218</v>
      </c>
      <c r="L50" s="642"/>
      <c r="M50" s="379"/>
      <c r="N50" s="220"/>
      <c r="O50" s="220"/>
      <c r="P50" s="332"/>
    </row>
    <row r="51" spans="1:16" s="72" customFormat="1">
      <c r="A51" s="105"/>
      <c r="B51" s="723" t="s">
        <v>476</v>
      </c>
      <c r="C51" s="94" t="s">
        <v>359</v>
      </c>
      <c r="D51" s="58"/>
      <c r="E51" s="95">
        <v>120</v>
      </c>
      <c r="F51" s="638">
        <f>J51+K51+L51</f>
        <v>896</v>
      </c>
      <c r="G51" s="478" t="s">
        <v>335</v>
      </c>
      <c r="H51" s="107" t="s">
        <v>415</v>
      </c>
      <c r="I51" s="342"/>
      <c r="J51" s="637">
        <v>678</v>
      </c>
      <c r="K51" s="642">
        <v>218</v>
      </c>
      <c r="L51" s="642"/>
      <c r="M51" s="379"/>
      <c r="N51" s="220"/>
      <c r="O51" s="220"/>
      <c r="P51" s="332"/>
    </row>
    <row r="52" spans="1:16" s="72" customFormat="1">
      <c r="A52" s="134"/>
      <c r="B52" s="723" t="s">
        <v>477</v>
      </c>
      <c r="C52" s="88" t="s">
        <v>360</v>
      </c>
      <c r="D52" s="93"/>
      <c r="E52" s="97">
        <v>120</v>
      </c>
      <c r="F52" s="638">
        <f>J52+K52+L52</f>
        <v>896</v>
      </c>
      <c r="G52" s="478" t="s">
        <v>335</v>
      </c>
      <c r="H52" s="107" t="s">
        <v>415</v>
      </c>
      <c r="I52" s="693"/>
      <c r="J52" s="637">
        <v>678</v>
      </c>
      <c r="K52" s="642">
        <v>218</v>
      </c>
      <c r="L52" s="642"/>
      <c r="M52" s="379"/>
      <c r="N52" s="220"/>
      <c r="O52" s="220"/>
      <c r="P52" s="332"/>
    </row>
    <row r="53" spans="1:16">
      <c r="A53" s="654" t="s">
        <v>379</v>
      </c>
      <c r="B53" s="640"/>
      <c r="C53" s="188" t="s">
        <v>361</v>
      </c>
      <c r="D53" s="188"/>
      <c r="E53" s="188"/>
      <c r="F53" s="172">
        <f>SUM(F54:F77)</f>
        <v>12090</v>
      </c>
      <c r="G53" s="188"/>
      <c r="H53" s="188"/>
      <c r="I53" s="174"/>
      <c r="J53" s="651"/>
      <c r="K53" s="642"/>
      <c r="L53" s="642"/>
      <c r="M53" s="379"/>
      <c r="N53" s="220"/>
      <c r="O53" s="220"/>
    </row>
    <row r="54" spans="1:16">
      <c r="A54" s="202"/>
      <c r="B54" s="723" t="s">
        <v>478</v>
      </c>
      <c r="C54" s="639" t="s">
        <v>56</v>
      </c>
      <c r="D54" s="58"/>
      <c r="E54" s="95">
        <v>10</v>
      </c>
      <c r="F54" s="95">
        <v>144</v>
      </c>
      <c r="G54" s="478" t="s">
        <v>212</v>
      </c>
      <c r="H54" s="107" t="s">
        <v>415</v>
      </c>
      <c r="I54" s="689"/>
      <c r="J54" s="637"/>
      <c r="K54" s="642"/>
      <c r="L54" s="642"/>
      <c r="M54" s="379"/>
      <c r="N54" s="220"/>
      <c r="O54" s="220"/>
    </row>
    <row r="55" spans="1:16" ht="28.75">
      <c r="A55" s="202"/>
      <c r="B55" s="723" t="s">
        <v>479</v>
      </c>
      <c r="C55" s="639" t="s">
        <v>147</v>
      </c>
      <c r="D55" s="58"/>
      <c r="E55" s="95">
        <v>5</v>
      </c>
      <c r="F55" s="638">
        <f>J55+K55+L55</f>
        <v>360</v>
      </c>
      <c r="G55" s="831" t="s">
        <v>403</v>
      </c>
      <c r="H55" s="107" t="s">
        <v>415</v>
      </c>
      <c r="I55" s="689"/>
      <c r="J55" s="637">
        <v>0</v>
      </c>
      <c r="K55" s="642">
        <v>80</v>
      </c>
      <c r="L55" s="642">
        <f>120+160</f>
        <v>280</v>
      </c>
      <c r="M55" s="379"/>
      <c r="N55" s="220"/>
      <c r="O55" s="220"/>
    </row>
    <row r="56" spans="1:16">
      <c r="A56" s="202"/>
      <c r="B56" s="832" t="s">
        <v>480</v>
      </c>
      <c r="C56" s="639" t="s">
        <v>57</v>
      </c>
      <c r="D56" s="58"/>
      <c r="E56" s="95">
        <v>5</v>
      </c>
      <c r="F56" s="95">
        <v>56</v>
      </c>
      <c r="G56" s="632" t="s">
        <v>220</v>
      </c>
      <c r="H56" s="107" t="s">
        <v>415</v>
      </c>
      <c r="I56" s="689"/>
      <c r="J56" s="637"/>
      <c r="K56" s="642"/>
      <c r="L56" s="642"/>
      <c r="M56" s="379"/>
      <c r="N56" s="220"/>
      <c r="O56" s="220"/>
    </row>
    <row r="57" spans="1:16">
      <c r="A57" s="105"/>
      <c r="B57" s="99"/>
      <c r="C57" s="95" t="s">
        <v>87</v>
      </c>
      <c r="D57" s="58"/>
      <c r="E57" s="95"/>
      <c r="F57" s="95"/>
      <c r="G57" s="95"/>
      <c r="H57" s="95"/>
      <c r="I57" s="689"/>
      <c r="J57" s="642"/>
      <c r="K57" s="642"/>
      <c r="L57" s="642"/>
      <c r="M57" s="379"/>
      <c r="N57" s="220"/>
      <c r="O57" s="220"/>
    </row>
    <row r="58" spans="1:16">
      <c r="A58" s="105"/>
      <c r="B58" s="97" t="s">
        <v>481</v>
      </c>
      <c r="C58" s="94" t="s">
        <v>338</v>
      </c>
      <c r="D58" s="58"/>
      <c r="E58" s="95"/>
      <c r="F58" s="95"/>
      <c r="G58" s="95"/>
      <c r="H58" s="95"/>
      <c r="I58" s="689"/>
      <c r="J58" s="642"/>
      <c r="K58" s="642"/>
      <c r="L58" s="642"/>
      <c r="M58" s="379"/>
      <c r="N58" s="220"/>
      <c r="O58" s="220"/>
    </row>
    <row r="59" spans="1:16">
      <c r="A59" s="105"/>
      <c r="B59" s="95"/>
      <c r="C59" s="95" t="s">
        <v>85</v>
      </c>
      <c r="D59" s="58"/>
      <c r="E59" s="95"/>
      <c r="F59" s="95"/>
      <c r="G59" s="95"/>
      <c r="H59" s="95"/>
      <c r="I59" s="689"/>
      <c r="J59" s="642"/>
      <c r="K59" s="642"/>
      <c r="L59" s="642"/>
      <c r="M59" s="379"/>
      <c r="N59" s="220"/>
      <c r="O59" s="220"/>
    </row>
    <row r="60" spans="1:16">
      <c r="A60" s="105"/>
      <c r="B60" s="95"/>
      <c r="C60" s="94" t="s">
        <v>88</v>
      </c>
      <c r="D60" s="58"/>
      <c r="E60" s="95"/>
      <c r="F60" s="95"/>
      <c r="G60" s="95"/>
      <c r="H60" s="95"/>
      <c r="I60" s="689"/>
      <c r="J60" s="642" t="s">
        <v>401</v>
      </c>
      <c r="K60" s="642"/>
      <c r="L60" s="642"/>
      <c r="M60" s="379"/>
      <c r="N60" s="220"/>
      <c r="O60" s="220"/>
    </row>
    <row r="61" spans="1:16">
      <c r="A61" s="105"/>
      <c r="B61" s="97"/>
      <c r="C61" s="95" t="s">
        <v>148</v>
      </c>
      <c r="D61" s="58"/>
      <c r="E61" s="95"/>
      <c r="F61" s="95"/>
      <c r="G61" s="95"/>
      <c r="H61" s="95"/>
      <c r="I61" s="689"/>
      <c r="J61"/>
      <c r="K61" s="642"/>
      <c r="L61" s="642"/>
      <c r="M61" s="379"/>
      <c r="N61" s="220"/>
      <c r="O61" s="220"/>
    </row>
    <row r="62" spans="1:16">
      <c r="A62" s="105"/>
      <c r="B62" s="724" t="s">
        <v>482</v>
      </c>
      <c r="C62" s="94" t="s">
        <v>58</v>
      </c>
      <c r="D62" s="58"/>
      <c r="E62" s="95">
        <v>290</v>
      </c>
      <c r="F62" s="638">
        <f>J62+K62+L62</f>
        <v>2306</v>
      </c>
      <c r="G62" s="632" t="s">
        <v>335</v>
      </c>
      <c r="H62" s="107" t="s">
        <v>415</v>
      </c>
      <c r="I62" s="689"/>
      <c r="J62" s="637">
        <v>1844</v>
      </c>
      <c r="K62" s="642">
        <v>462</v>
      </c>
      <c r="L62" s="642"/>
      <c r="M62" s="379"/>
      <c r="N62" s="220"/>
      <c r="O62" s="220"/>
    </row>
    <row r="63" spans="1:16">
      <c r="A63" s="105"/>
      <c r="B63" s="58"/>
      <c r="C63" s="95" t="s">
        <v>84</v>
      </c>
      <c r="D63" s="58"/>
      <c r="E63" s="58"/>
      <c r="F63" s="58"/>
      <c r="G63" s="58"/>
      <c r="H63" s="58"/>
      <c r="I63" s="342"/>
      <c r="J63" s="642"/>
      <c r="K63" s="642"/>
      <c r="L63" s="642"/>
      <c r="M63" s="379"/>
      <c r="N63" s="220"/>
      <c r="O63" s="220"/>
    </row>
    <row r="64" spans="1:16">
      <c r="A64" s="105"/>
      <c r="B64" s="58"/>
      <c r="C64" s="96" t="s">
        <v>74</v>
      </c>
      <c r="D64" s="58"/>
      <c r="E64" s="58"/>
      <c r="F64" s="58"/>
      <c r="G64" s="58"/>
      <c r="H64" s="58"/>
      <c r="I64" s="342"/>
      <c r="J64" s="642"/>
      <c r="K64" s="642"/>
      <c r="L64" s="642"/>
      <c r="M64" s="379"/>
      <c r="N64" s="220"/>
      <c r="O64" s="220"/>
    </row>
    <row r="65" spans="1:11985">
      <c r="A65" s="105"/>
      <c r="B65" s="58"/>
      <c r="C65" s="96" t="s">
        <v>75</v>
      </c>
      <c r="D65" s="58"/>
      <c r="E65" s="58"/>
      <c r="F65" s="58"/>
      <c r="G65" s="58"/>
      <c r="H65" s="58"/>
      <c r="I65" s="342"/>
      <c r="J65" s="642"/>
      <c r="K65" s="642"/>
      <c r="L65" s="642"/>
      <c r="M65" s="379"/>
      <c r="N65" s="220"/>
      <c r="O65" s="220"/>
    </row>
    <row r="66" spans="1:11985">
      <c r="A66" s="105"/>
      <c r="B66" s="58"/>
      <c r="C66" s="97" t="s">
        <v>83</v>
      </c>
      <c r="D66" s="58"/>
      <c r="E66" s="58"/>
      <c r="F66" s="58"/>
      <c r="G66" s="58"/>
      <c r="H66" s="58"/>
      <c r="I66" s="342"/>
      <c r="J66" s="642"/>
      <c r="K66" s="642"/>
      <c r="L66" s="642"/>
      <c r="M66" s="379"/>
      <c r="N66" s="220"/>
      <c r="O66" s="220"/>
    </row>
    <row r="67" spans="1:11985">
      <c r="A67" s="105"/>
      <c r="B67" s="58"/>
      <c r="C67" s="96"/>
      <c r="D67" s="58"/>
      <c r="E67" s="58"/>
      <c r="F67" s="58"/>
      <c r="G67" s="58"/>
      <c r="H67" s="58"/>
      <c r="I67" s="342"/>
      <c r="J67" s="642"/>
      <c r="K67" s="642"/>
      <c r="L67" s="642"/>
      <c r="M67" s="379"/>
      <c r="N67" s="220"/>
      <c r="O67" s="220"/>
    </row>
    <row r="68" spans="1:11985">
      <c r="A68" s="105"/>
      <c r="B68" s="724" t="s">
        <v>483</v>
      </c>
      <c r="C68" s="94" t="s">
        <v>149</v>
      </c>
      <c r="D68" s="58"/>
      <c r="E68" s="95">
        <v>290</v>
      </c>
      <c r="F68" s="638">
        <f>J68+K68+L68</f>
        <v>2306</v>
      </c>
      <c r="G68" s="632" t="s">
        <v>335</v>
      </c>
      <c r="H68" s="107" t="s">
        <v>415</v>
      </c>
      <c r="I68" s="689"/>
      <c r="J68" s="637">
        <v>1844</v>
      </c>
      <c r="K68" s="642">
        <v>462</v>
      </c>
      <c r="L68" s="642"/>
      <c r="M68" s="379"/>
      <c r="N68" s="220"/>
      <c r="O68" s="220"/>
    </row>
    <row r="69" spans="1:11985">
      <c r="A69" s="105"/>
      <c r="B69" s="95"/>
      <c r="C69" s="54" t="s">
        <v>81</v>
      </c>
      <c r="D69" s="95"/>
      <c r="E69" s="95"/>
      <c r="F69" s="95"/>
      <c r="G69" s="95"/>
      <c r="H69" s="95"/>
      <c r="I69" s="516"/>
      <c r="J69" s="642"/>
      <c r="K69" s="642"/>
      <c r="L69" s="642"/>
      <c r="M69" s="379"/>
      <c r="N69" s="379"/>
      <c r="O69" s="379"/>
    </row>
    <row r="70" spans="1:11985">
      <c r="A70" s="105"/>
      <c r="B70" s="95"/>
      <c r="C70" s="54" t="s">
        <v>86</v>
      </c>
      <c r="D70" s="58"/>
      <c r="E70" s="95"/>
      <c r="F70" s="95"/>
      <c r="G70" s="95"/>
      <c r="H70" s="95"/>
      <c r="I70" s="689"/>
      <c r="J70" s="642"/>
      <c r="K70" s="642"/>
      <c r="L70" s="642"/>
      <c r="M70" s="379"/>
      <c r="N70" s="220"/>
      <c r="O70" s="220"/>
    </row>
    <row r="71" spans="1:11985">
      <c r="A71" s="623"/>
      <c r="B71" s="97"/>
      <c r="C71" s="624" t="s">
        <v>76</v>
      </c>
      <c r="D71" s="93"/>
      <c r="E71" s="97"/>
      <c r="F71" s="97"/>
      <c r="G71" s="97"/>
      <c r="H71" s="97"/>
      <c r="I71" s="690"/>
      <c r="J71" s="642"/>
      <c r="K71" s="642"/>
      <c r="L71" s="642"/>
      <c r="M71" s="379"/>
      <c r="N71" s="220"/>
      <c r="O71" s="220"/>
    </row>
    <row r="72" spans="1:11985">
      <c r="A72" s="105"/>
      <c r="B72" s="95"/>
      <c r="C72" s="54"/>
      <c r="D72" s="58"/>
      <c r="E72" s="95"/>
      <c r="F72" s="95"/>
      <c r="G72" s="95"/>
      <c r="H72" s="95"/>
      <c r="I72" s="689"/>
      <c r="J72" s="642"/>
      <c r="K72" s="642"/>
      <c r="L72" s="642"/>
      <c r="M72" s="379"/>
      <c r="N72" s="220"/>
      <c r="O72" s="220"/>
      <c r="P72" s="379"/>
      <c r="Q72" s="379"/>
      <c r="R72" s="379"/>
      <c r="S72" s="379"/>
      <c r="T72" s="379"/>
      <c r="U72" s="379"/>
      <c r="V72" s="379"/>
      <c r="W72" s="379"/>
      <c r="X72" s="379"/>
      <c r="Y72" s="379"/>
      <c r="Z72" s="379"/>
      <c r="AA72" s="379"/>
      <c r="AB72" s="379"/>
      <c r="AC72" s="379"/>
      <c r="AD72" s="379"/>
      <c r="AE72" s="379"/>
      <c r="AF72" s="379"/>
      <c r="AG72" s="379"/>
      <c r="AH72" s="379"/>
      <c r="AI72" s="379"/>
      <c r="AJ72" s="379"/>
      <c r="AK72" s="379"/>
      <c r="AL72" s="379"/>
      <c r="AM72" s="379"/>
      <c r="AN72" s="379"/>
      <c r="AO72" s="379"/>
      <c r="AP72" s="379"/>
      <c r="AQ72" s="379"/>
      <c r="AR72" s="379"/>
      <c r="AS72" s="379"/>
      <c r="AT72" s="379"/>
      <c r="AU72" s="379"/>
      <c r="AV72" s="379"/>
      <c r="AW72" s="379"/>
      <c r="AX72" s="379"/>
      <c r="AY72" s="379"/>
      <c r="AZ72" s="379"/>
      <c r="BA72" s="379"/>
      <c r="BB72" s="379"/>
      <c r="BC72" s="379"/>
      <c r="BD72" s="379"/>
      <c r="BE72" s="379"/>
      <c r="BF72" s="379"/>
      <c r="BG72" s="379"/>
      <c r="BH72" s="379"/>
      <c r="BI72" s="379"/>
      <c r="BJ72" s="379"/>
      <c r="BK72" s="379"/>
      <c r="BL72" s="379"/>
      <c r="BM72" s="379"/>
      <c r="BN72" s="379"/>
      <c r="BO72" s="379"/>
      <c r="BP72" s="379"/>
      <c r="BQ72" s="379"/>
      <c r="BR72" s="379"/>
      <c r="BS72" s="379"/>
      <c r="BT72" s="379"/>
      <c r="BU72" s="379"/>
      <c r="BV72" s="379"/>
      <c r="BW72" s="379"/>
      <c r="BX72" s="379"/>
      <c r="BY72" s="379"/>
      <c r="BZ72" s="379"/>
      <c r="CA72" s="379"/>
      <c r="CB72" s="379"/>
      <c r="CC72" s="379"/>
      <c r="CD72" s="379"/>
      <c r="CE72" s="379"/>
      <c r="CF72" s="379"/>
      <c r="CG72" s="379"/>
      <c r="CH72" s="379"/>
      <c r="CI72" s="379"/>
      <c r="CJ72" s="379"/>
      <c r="CK72" s="379"/>
      <c r="CL72" s="379"/>
      <c r="CM72" s="379"/>
      <c r="CN72" s="379"/>
      <c r="CO72" s="379"/>
      <c r="CP72" s="379"/>
      <c r="CQ72" s="379"/>
      <c r="CR72" s="379"/>
      <c r="CS72" s="379"/>
      <c r="CT72" s="379"/>
      <c r="CU72" s="379"/>
      <c r="CV72" s="379"/>
      <c r="CW72" s="379"/>
      <c r="CX72" s="379"/>
      <c r="CY72" s="379"/>
      <c r="CZ72" s="379"/>
      <c r="DA72" s="379"/>
      <c r="DB72" s="379"/>
      <c r="DC72" s="379"/>
      <c r="DD72" s="379"/>
      <c r="DE72" s="379"/>
      <c r="DF72" s="379"/>
      <c r="DG72" s="379"/>
      <c r="DH72" s="379"/>
      <c r="DI72" s="379"/>
      <c r="DJ72" s="379"/>
      <c r="DK72" s="379"/>
      <c r="DL72" s="379"/>
      <c r="DM72" s="379"/>
      <c r="DN72" s="379"/>
      <c r="DO72" s="379"/>
      <c r="DP72" s="379"/>
      <c r="DQ72" s="379"/>
      <c r="DR72" s="379"/>
      <c r="DS72" s="379"/>
      <c r="DT72" s="379"/>
      <c r="DU72" s="379"/>
      <c r="DV72" s="379"/>
      <c r="DW72" s="379"/>
      <c r="DX72" s="379"/>
      <c r="DY72" s="379"/>
      <c r="DZ72" s="379"/>
      <c r="EA72" s="379"/>
      <c r="EB72" s="379"/>
      <c r="EC72" s="379"/>
      <c r="ED72" s="379"/>
      <c r="EE72" s="379"/>
      <c r="EF72" s="379"/>
      <c r="EG72" s="379"/>
      <c r="EH72" s="379"/>
      <c r="EI72" s="379"/>
      <c r="EJ72" s="379"/>
      <c r="EK72" s="379"/>
      <c r="EL72" s="379"/>
      <c r="EM72" s="379"/>
      <c r="EN72" s="379"/>
      <c r="EO72" s="379"/>
      <c r="EP72" s="379"/>
      <c r="EQ72" s="379"/>
      <c r="ER72" s="379"/>
      <c r="ES72" s="379"/>
      <c r="ET72" s="379"/>
      <c r="EU72" s="379"/>
      <c r="EV72" s="379"/>
      <c r="EW72" s="379"/>
      <c r="EX72" s="379"/>
      <c r="EY72" s="379"/>
      <c r="EZ72" s="379"/>
      <c r="FA72" s="379"/>
      <c r="FB72" s="379"/>
      <c r="FC72" s="379"/>
      <c r="FD72" s="379"/>
      <c r="FE72" s="379"/>
      <c r="FF72" s="379"/>
      <c r="FG72" s="379"/>
      <c r="FH72" s="379"/>
      <c r="FI72" s="379"/>
      <c r="FJ72" s="379"/>
      <c r="FK72" s="379"/>
      <c r="FL72" s="379"/>
      <c r="FM72" s="379"/>
      <c r="FN72" s="379"/>
      <c r="FO72" s="379"/>
      <c r="FP72" s="379"/>
      <c r="FQ72" s="379"/>
      <c r="FR72" s="379"/>
      <c r="FS72" s="379"/>
      <c r="FT72" s="379"/>
      <c r="FU72" s="379"/>
      <c r="FV72" s="379"/>
      <c r="FW72" s="379"/>
      <c r="FX72" s="379"/>
      <c r="FY72" s="379"/>
      <c r="FZ72" s="379"/>
      <c r="GA72" s="379"/>
      <c r="GB72" s="379"/>
      <c r="GC72" s="379"/>
      <c r="GD72" s="379"/>
      <c r="GE72" s="379"/>
      <c r="GF72" s="379"/>
      <c r="GG72" s="379"/>
      <c r="GH72" s="379"/>
      <c r="GI72" s="379"/>
      <c r="GJ72" s="379"/>
      <c r="GK72" s="379"/>
      <c r="GL72" s="379"/>
      <c r="GM72" s="379"/>
      <c r="GN72" s="379"/>
      <c r="GO72" s="379"/>
      <c r="GP72" s="379"/>
      <c r="GQ72" s="379"/>
      <c r="GR72" s="379"/>
      <c r="GS72" s="379"/>
      <c r="GT72" s="379"/>
      <c r="GU72" s="379"/>
      <c r="GV72" s="379"/>
      <c r="GW72" s="379"/>
      <c r="GX72" s="379"/>
      <c r="GY72" s="379"/>
      <c r="GZ72" s="379"/>
      <c r="HA72" s="379"/>
      <c r="HB72" s="379"/>
      <c r="HC72" s="379"/>
      <c r="HD72" s="379"/>
      <c r="HE72" s="379"/>
      <c r="HF72" s="379"/>
      <c r="HG72" s="379"/>
      <c r="HH72" s="379"/>
      <c r="HI72" s="379"/>
      <c r="HJ72" s="379"/>
      <c r="HK72" s="379"/>
      <c r="HL72" s="379"/>
      <c r="HM72" s="379"/>
      <c r="HN72" s="379"/>
      <c r="HO72" s="379"/>
      <c r="HP72" s="379"/>
      <c r="HQ72" s="379"/>
      <c r="HR72" s="379"/>
      <c r="HS72" s="379"/>
      <c r="HT72" s="379"/>
      <c r="HU72" s="379"/>
      <c r="HV72" s="379"/>
      <c r="HW72" s="379"/>
      <c r="HX72" s="379"/>
      <c r="HY72" s="379"/>
      <c r="HZ72" s="379"/>
      <c r="IA72" s="379"/>
      <c r="IB72" s="379"/>
      <c r="IC72" s="379"/>
      <c r="ID72" s="379"/>
      <c r="IE72" s="379"/>
      <c r="IF72" s="379"/>
      <c r="IG72" s="379"/>
      <c r="IH72" s="379"/>
      <c r="II72" s="379"/>
      <c r="IJ72" s="379"/>
      <c r="IK72" s="379"/>
      <c r="IL72" s="379"/>
      <c r="IM72" s="379"/>
      <c r="IN72" s="379"/>
      <c r="IO72" s="379"/>
      <c r="IP72" s="379"/>
      <c r="IQ72" s="379"/>
      <c r="IR72" s="379"/>
      <c r="IS72" s="379"/>
      <c r="IT72" s="379"/>
      <c r="IU72" s="379"/>
      <c r="IV72" s="379"/>
      <c r="IW72" s="379"/>
      <c r="IX72" s="379"/>
      <c r="IY72" s="379"/>
      <c r="IZ72" s="379"/>
      <c r="JA72" s="379"/>
      <c r="JB72" s="379"/>
      <c r="JC72" s="379"/>
      <c r="JD72" s="379"/>
      <c r="JE72" s="379"/>
      <c r="JF72" s="379"/>
      <c r="JG72" s="379"/>
      <c r="JH72" s="379"/>
      <c r="JI72" s="379"/>
      <c r="JJ72" s="379"/>
      <c r="JK72" s="379"/>
      <c r="JL72" s="379"/>
      <c r="JM72" s="379"/>
      <c r="JN72" s="379"/>
      <c r="JO72" s="379"/>
      <c r="JP72" s="379"/>
      <c r="JQ72" s="379"/>
      <c r="JR72" s="379"/>
      <c r="JS72" s="379"/>
      <c r="JT72" s="379"/>
      <c r="JU72" s="379"/>
      <c r="JV72" s="379"/>
      <c r="JW72" s="379"/>
      <c r="JX72" s="379"/>
      <c r="JY72" s="379"/>
      <c r="JZ72" s="379"/>
      <c r="KA72" s="379"/>
      <c r="KB72" s="379"/>
      <c r="KC72" s="379"/>
      <c r="KD72" s="379"/>
      <c r="KE72" s="379"/>
      <c r="KF72" s="379"/>
      <c r="KG72" s="379"/>
      <c r="KH72" s="379"/>
      <c r="KI72" s="379"/>
      <c r="KJ72" s="379"/>
      <c r="KK72" s="379"/>
      <c r="KL72" s="379"/>
      <c r="KM72" s="379"/>
      <c r="KN72" s="379"/>
      <c r="KO72" s="379"/>
      <c r="KP72" s="379"/>
      <c r="KQ72" s="379"/>
      <c r="KR72" s="379"/>
      <c r="KS72" s="379"/>
      <c r="KT72" s="379"/>
      <c r="KU72" s="379"/>
      <c r="KV72" s="379"/>
      <c r="KW72" s="379"/>
      <c r="KX72" s="379"/>
      <c r="KY72" s="379"/>
      <c r="KZ72" s="379"/>
      <c r="LA72" s="379"/>
      <c r="LB72" s="379"/>
      <c r="LC72" s="379"/>
      <c r="LD72" s="379"/>
      <c r="LE72" s="379"/>
      <c r="LF72" s="379"/>
      <c r="LG72" s="379"/>
      <c r="LH72" s="379"/>
      <c r="LI72" s="379"/>
      <c r="LJ72" s="379"/>
      <c r="LK72" s="379"/>
      <c r="LL72" s="379"/>
      <c r="LM72" s="379"/>
      <c r="LN72" s="379"/>
      <c r="LO72" s="379"/>
      <c r="LP72" s="379"/>
      <c r="LQ72" s="379"/>
      <c r="LR72" s="379"/>
      <c r="LS72" s="379"/>
      <c r="LT72" s="379"/>
      <c r="LU72" s="379"/>
      <c r="LV72" s="379"/>
      <c r="LW72" s="379"/>
      <c r="LX72" s="379"/>
      <c r="LY72" s="379"/>
      <c r="LZ72" s="379"/>
      <c r="MA72" s="379"/>
      <c r="MB72" s="379"/>
      <c r="MC72" s="379"/>
      <c r="MD72" s="379"/>
      <c r="ME72" s="379"/>
      <c r="MF72" s="379"/>
      <c r="MG72" s="379"/>
      <c r="MH72" s="379"/>
      <c r="MI72" s="379"/>
      <c r="MJ72" s="379"/>
      <c r="MK72" s="379"/>
      <c r="ML72" s="379"/>
      <c r="MM72" s="379"/>
      <c r="MN72" s="379"/>
      <c r="MO72" s="379"/>
      <c r="MP72" s="379"/>
      <c r="MQ72" s="379"/>
      <c r="MR72" s="379"/>
      <c r="MS72" s="379"/>
      <c r="MT72" s="379"/>
      <c r="MU72" s="379"/>
      <c r="MV72" s="379"/>
      <c r="MW72" s="379"/>
      <c r="MX72" s="379"/>
      <c r="MY72" s="379"/>
      <c r="MZ72" s="379"/>
      <c r="NA72" s="379"/>
      <c r="NB72" s="379"/>
      <c r="NC72" s="379"/>
      <c r="ND72" s="379"/>
      <c r="NE72" s="379"/>
      <c r="NF72" s="379"/>
      <c r="NG72" s="379"/>
      <c r="NH72" s="379"/>
      <c r="NI72" s="379"/>
      <c r="NJ72" s="379"/>
      <c r="NK72" s="379"/>
      <c r="NL72" s="379"/>
      <c r="NM72" s="379"/>
      <c r="NN72" s="379"/>
      <c r="NO72" s="379"/>
      <c r="NP72" s="379"/>
      <c r="NQ72" s="379"/>
      <c r="NR72" s="379"/>
      <c r="NS72" s="379"/>
      <c r="NT72" s="379"/>
      <c r="NU72" s="379"/>
      <c r="NV72" s="379"/>
      <c r="NW72" s="379"/>
      <c r="NX72" s="379"/>
      <c r="NY72" s="379"/>
      <c r="NZ72" s="379"/>
      <c r="OA72" s="379"/>
      <c r="OB72" s="379"/>
      <c r="OC72" s="379"/>
      <c r="OD72" s="379"/>
      <c r="OE72" s="379"/>
      <c r="OF72" s="379"/>
      <c r="OG72" s="379"/>
      <c r="OH72" s="379"/>
      <c r="OI72" s="379"/>
      <c r="OJ72" s="379"/>
      <c r="OK72" s="379"/>
      <c r="OL72" s="379"/>
      <c r="OM72" s="379"/>
      <c r="ON72" s="379"/>
      <c r="OO72" s="379"/>
      <c r="OP72" s="379"/>
      <c r="OQ72" s="379"/>
      <c r="OR72" s="379"/>
      <c r="OS72" s="379"/>
      <c r="OT72" s="379"/>
      <c r="OU72" s="379"/>
      <c r="OV72" s="379"/>
      <c r="OW72" s="379"/>
      <c r="OX72" s="379"/>
      <c r="OY72" s="379"/>
      <c r="OZ72" s="379"/>
      <c r="PA72" s="379"/>
      <c r="PB72" s="379"/>
      <c r="PC72" s="379"/>
      <c r="PD72" s="379"/>
      <c r="PE72" s="379"/>
      <c r="PF72" s="379"/>
      <c r="PG72" s="379"/>
      <c r="PH72" s="379"/>
      <c r="PI72" s="379"/>
      <c r="PJ72" s="379"/>
      <c r="PK72" s="379"/>
      <c r="PL72" s="379"/>
      <c r="PM72" s="379"/>
      <c r="PN72" s="379"/>
      <c r="PO72" s="379"/>
      <c r="PP72" s="379"/>
      <c r="PQ72" s="379"/>
      <c r="PR72" s="379"/>
      <c r="PS72" s="379"/>
      <c r="PT72" s="379"/>
      <c r="PU72" s="379"/>
      <c r="PV72" s="379"/>
      <c r="PW72" s="379"/>
      <c r="PX72" s="379"/>
      <c r="PY72" s="379"/>
      <c r="PZ72" s="379"/>
      <c r="QA72" s="379"/>
      <c r="QB72" s="379"/>
      <c r="QC72" s="379"/>
      <c r="QD72" s="379"/>
      <c r="QE72" s="379"/>
      <c r="QF72" s="379"/>
      <c r="QG72" s="379"/>
      <c r="QH72" s="379"/>
      <c r="QI72" s="379"/>
      <c r="QJ72" s="379"/>
      <c r="QK72" s="379"/>
      <c r="QL72" s="379"/>
      <c r="QM72" s="379"/>
      <c r="QN72" s="379"/>
      <c r="QO72" s="379"/>
      <c r="QP72" s="379"/>
      <c r="QQ72" s="379"/>
      <c r="QR72" s="379"/>
      <c r="QS72" s="379"/>
      <c r="QT72" s="379"/>
      <c r="QU72" s="379"/>
      <c r="QV72" s="379"/>
      <c r="QW72" s="379"/>
      <c r="QX72" s="379"/>
      <c r="QY72" s="379"/>
      <c r="QZ72" s="379"/>
      <c r="RA72" s="379"/>
      <c r="RB72" s="379"/>
      <c r="RC72" s="379"/>
      <c r="RD72" s="379"/>
      <c r="RE72" s="379"/>
      <c r="RF72" s="379"/>
      <c r="RG72" s="379"/>
      <c r="RH72" s="379"/>
      <c r="RI72" s="379"/>
      <c r="RJ72" s="379"/>
      <c r="RK72" s="379"/>
      <c r="RL72" s="379"/>
      <c r="RM72" s="379"/>
      <c r="RN72" s="379"/>
      <c r="RO72" s="379"/>
      <c r="RP72" s="379"/>
      <c r="RQ72" s="379"/>
      <c r="RR72" s="379"/>
      <c r="RS72" s="379"/>
      <c r="RT72" s="379"/>
      <c r="RU72" s="379"/>
      <c r="RV72" s="379"/>
      <c r="RW72" s="379"/>
      <c r="RX72" s="379"/>
      <c r="RY72" s="379"/>
      <c r="RZ72" s="379"/>
      <c r="SA72" s="379"/>
      <c r="SB72" s="379"/>
      <c r="SC72" s="379"/>
      <c r="SD72" s="379"/>
      <c r="SE72" s="379"/>
      <c r="SF72" s="379"/>
      <c r="SG72" s="379"/>
      <c r="SH72" s="379"/>
      <c r="SI72" s="379"/>
      <c r="SJ72" s="379"/>
      <c r="SK72" s="379"/>
      <c r="SL72" s="379"/>
      <c r="SM72" s="379"/>
      <c r="SN72" s="379"/>
      <c r="SO72" s="379"/>
      <c r="SP72" s="379"/>
      <c r="SQ72" s="379"/>
      <c r="SR72" s="379"/>
      <c r="SS72" s="379"/>
      <c r="ST72" s="379"/>
      <c r="SU72" s="379"/>
      <c r="SV72" s="379"/>
      <c r="SW72" s="379"/>
      <c r="SX72" s="379"/>
      <c r="SY72" s="379"/>
      <c r="SZ72" s="379"/>
      <c r="TA72" s="379"/>
      <c r="TB72" s="379"/>
      <c r="TC72" s="379"/>
      <c r="TD72" s="379"/>
      <c r="TE72" s="379"/>
      <c r="TF72" s="379"/>
      <c r="TG72" s="379"/>
      <c r="TH72" s="379"/>
      <c r="TI72" s="379"/>
      <c r="TJ72" s="379"/>
      <c r="TK72" s="379"/>
      <c r="TL72" s="379"/>
      <c r="TM72" s="379"/>
      <c r="TN72" s="379"/>
      <c r="TO72" s="379"/>
      <c r="TP72" s="379"/>
      <c r="TQ72" s="379"/>
      <c r="TR72" s="379"/>
      <c r="TS72" s="379"/>
      <c r="TT72" s="379"/>
      <c r="TU72" s="379"/>
      <c r="TV72" s="379"/>
      <c r="TW72" s="379"/>
      <c r="TX72" s="379"/>
      <c r="TY72" s="379"/>
      <c r="TZ72" s="379"/>
      <c r="UA72" s="379"/>
      <c r="UB72" s="379"/>
      <c r="UC72" s="379"/>
      <c r="UD72" s="379"/>
      <c r="UE72" s="379"/>
      <c r="UF72" s="379"/>
      <c r="UG72" s="379"/>
      <c r="UH72" s="379"/>
      <c r="UI72" s="379"/>
      <c r="UJ72" s="379"/>
      <c r="UK72" s="379"/>
      <c r="UL72" s="379"/>
      <c r="UM72" s="379"/>
      <c r="UN72" s="379"/>
      <c r="UO72" s="379"/>
      <c r="UP72" s="379"/>
      <c r="UQ72" s="379"/>
      <c r="UR72" s="379"/>
      <c r="US72" s="379"/>
      <c r="UT72" s="379"/>
      <c r="UU72" s="379"/>
      <c r="UV72" s="379"/>
      <c r="UW72" s="379"/>
      <c r="UX72" s="379"/>
      <c r="UY72" s="379"/>
      <c r="UZ72" s="379"/>
      <c r="VA72" s="379"/>
      <c r="VB72" s="379"/>
      <c r="VC72" s="379"/>
      <c r="VD72" s="379"/>
      <c r="VE72" s="379"/>
      <c r="VF72" s="379"/>
      <c r="VG72" s="379"/>
      <c r="VH72" s="379"/>
      <c r="VI72" s="379"/>
      <c r="VJ72" s="379"/>
      <c r="VK72" s="379"/>
      <c r="VL72" s="379"/>
      <c r="VM72" s="379"/>
      <c r="VN72" s="379"/>
      <c r="VO72" s="379"/>
      <c r="VP72" s="379"/>
      <c r="VQ72" s="379"/>
      <c r="VR72" s="379"/>
      <c r="VS72" s="379"/>
      <c r="VT72" s="379"/>
      <c r="VU72" s="379"/>
      <c r="VV72" s="379"/>
      <c r="VW72" s="379"/>
      <c r="VX72" s="379"/>
      <c r="VY72" s="379"/>
      <c r="VZ72" s="379"/>
      <c r="WA72" s="379"/>
      <c r="WB72" s="379"/>
      <c r="WC72" s="379"/>
      <c r="WD72" s="379"/>
      <c r="WE72" s="379"/>
      <c r="WF72" s="379"/>
      <c r="WG72" s="379"/>
      <c r="WH72" s="379"/>
      <c r="WI72" s="379"/>
      <c r="WJ72" s="379"/>
      <c r="WK72" s="379"/>
      <c r="WL72" s="379"/>
      <c r="WM72" s="379"/>
      <c r="WN72" s="379"/>
      <c r="WO72" s="379"/>
      <c r="WP72" s="379"/>
      <c r="WQ72" s="379"/>
      <c r="WR72" s="379"/>
      <c r="WS72" s="379"/>
      <c r="WT72" s="379"/>
      <c r="WU72" s="379"/>
      <c r="WV72" s="379"/>
      <c r="WW72" s="379"/>
      <c r="WX72" s="379"/>
      <c r="WY72" s="379"/>
      <c r="WZ72" s="379"/>
      <c r="XA72" s="379"/>
      <c r="XB72" s="379"/>
      <c r="XC72" s="379"/>
      <c r="XD72" s="379"/>
      <c r="XE72" s="379"/>
      <c r="XF72" s="379"/>
      <c r="XG72" s="379"/>
      <c r="XH72" s="379"/>
      <c r="XI72" s="379"/>
      <c r="XJ72" s="379"/>
      <c r="XK72" s="379"/>
      <c r="XL72" s="379"/>
      <c r="XM72" s="379"/>
      <c r="XN72" s="379"/>
      <c r="XO72" s="379"/>
      <c r="XP72" s="379"/>
      <c r="XQ72" s="379"/>
      <c r="XR72" s="379"/>
      <c r="XS72" s="379"/>
      <c r="XT72" s="379"/>
      <c r="XU72" s="379"/>
      <c r="XV72" s="379"/>
      <c r="XW72" s="379"/>
      <c r="XX72" s="379"/>
      <c r="XY72" s="379"/>
      <c r="XZ72" s="379"/>
      <c r="YA72" s="379"/>
      <c r="YB72" s="379"/>
      <c r="YC72" s="379"/>
      <c r="YD72" s="379"/>
      <c r="YE72" s="379"/>
      <c r="YF72" s="379"/>
      <c r="YG72" s="379"/>
      <c r="YH72" s="379"/>
      <c r="YI72" s="379"/>
      <c r="YJ72" s="379"/>
      <c r="YK72" s="379"/>
      <c r="YL72" s="379"/>
      <c r="YM72" s="379"/>
      <c r="YN72" s="379"/>
      <c r="YO72" s="379"/>
      <c r="YP72" s="379"/>
      <c r="YQ72" s="379"/>
      <c r="YR72" s="379"/>
      <c r="YS72" s="379"/>
      <c r="YT72" s="379"/>
      <c r="YU72" s="379"/>
      <c r="YV72" s="379"/>
      <c r="YW72" s="379"/>
      <c r="YX72" s="379"/>
      <c r="YY72" s="379"/>
      <c r="YZ72" s="379"/>
      <c r="ZA72" s="379"/>
      <c r="ZB72" s="379"/>
      <c r="ZC72" s="379"/>
      <c r="ZD72" s="379"/>
      <c r="ZE72" s="379"/>
      <c r="ZF72" s="379"/>
      <c r="ZG72" s="379"/>
      <c r="ZH72" s="379"/>
      <c r="ZI72" s="379"/>
      <c r="ZJ72" s="379"/>
      <c r="ZK72" s="379"/>
      <c r="ZL72" s="379"/>
      <c r="ZM72" s="379"/>
      <c r="ZN72" s="379"/>
      <c r="ZO72" s="379"/>
      <c r="ZP72" s="379"/>
      <c r="ZQ72" s="379"/>
      <c r="ZR72" s="379"/>
      <c r="ZS72" s="379"/>
      <c r="ZT72" s="379"/>
      <c r="ZU72" s="379"/>
      <c r="ZV72" s="379"/>
      <c r="ZW72" s="379"/>
      <c r="ZX72" s="379"/>
      <c r="ZY72" s="379"/>
      <c r="ZZ72" s="379"/>
      <c r="AAA72" s="379"/>
      <c r="AAB72" s="379"/>
      <c r="AAC72" s="379"/>
      <c r="AAD72" s="379"/>
      <c r="AAE72" s="379"/>
      <c r="AAF72" s="379"/>
      <c r="AAG72" s="379"/>
      <c r="AAH72" s="379"/>
      <c r="AAI72" s="379"/>
      <c r="AAJ72" s="379"/>
      <c r="AAK72" s="379"/>
      <c r="AAL72" s="379"/>
      <c r="AAM72" s="379"/>
      <c r="AAN72" s="379"/>
      <c r="AAO72" s="379"/>
      <c r="AAP72" s="379"/>
      <c r="AAQ72" s="379"/>
      <c r="AAR72" s="379"/>
      <c r="AAS72" s="379"/>
      <c r="AAT72" s="379"/>
      <c r="AAU72" s="379"/>
      <c r="AAV72" s="379"/>
      <c r="AAW72" s="379"/>
      <c r="AAX72" s="379"/>
      <c r="AAY72" s="379"/>
      <c r="AAZ72" s="379"/>
      <c r="ABA72" s="379"/>
      <c r="ABB72" s="379"/>
      <c r="ABC72" s="379"/>
      <c r="ABD72" s="379"/>
      <c r="ABE72" s="379"/>
      <c r="ABF72" s="379"/>
      <c r="ABG72" s="379"/>
      <c r="ABH72" s="379"/>
      <c r="ABI72" s="379"/>
      <c r="ABJ72" s="379"/>
      <c r="ABK72" s="379"/>
      <c r="ABL72" s="379"/>
      <c r="ABM72" s="379"/>
      <c r="ABN72" s="379"/>
      <c r="ABO72" s="379"/>
      <c r="ABP72" s="379"/>
      <c r="ABQ72" s="379"/>
      <c r="ABR72" s="379"/>
      <c r="ABS72" s="379"/>
      <c r="ABT72" s="379"/>
      <c r="ABU72" s="379"/>
      <c r="ABV72" s="379"/>
      <c r="ABW72" s="379"/>
      <c r="ABX72" s="379"/>
      <c r="ABY72" s="379"/>
      <c r="ABZ72" s="379"/>
      <c r="ACA72" s="379"/>
      <c r="ACB72" s="379"/>
      <c r="ACC72" s="379"/>
      <c r="ACD72" s="379"/>
      <c r="ACE72" s="379"/>
      <c r="ACF72" s="379"/>
      <c r="ACG72" s="379"/>
      <c r="ACH72" s="379"/>
      <c r="ACI72" s="379"/>
      <c r="ACJ72" s="379"/>
      <c r="ACK72" s="379"/>
      <c r="ACL72" s="379"/>
      <c r="ACM72" s="379"/>
      <c r="ACN72" s="379"/>
      <c r="ACO72" s="379"/>
      <c r="ACP72" s="379"/>
      <c r="ACQ72" s="379"/>
      <c r="ACR72" s="379"/>
      <c r="ACS72" s="379"/>
      <c r="ACT72" s="379"/>
      <c r="ACU72" s="379"/>
      <c r="ACV72" s="379"/>
      <c r="ACW72" s="379"/>
      <c r="ACX72" s="379"/>
      <c r="ACY72" s="379"/>
      <c r="ACZ72" s="379"/>
      <c r="ADA72" s="379"/>
      <c r="ADB72" s="379"/>
      <c r="ADC72" s="379"/>
      <c r="ADD72" s="379"/>
      <c r="ADE72" s="379"/>
      <c r="ADF72" s="379"/>
      <c r="ADG72" s="379"/>
      <c r="ADH72" s="379"/>
      <c r="ADI72" s="379"/>
      <c r="ADJ72" s="379"/>
      <c r="ADK72" s="379"/>
      <c r="ADL72" s="379"/>
      <c r="ADM72" s="379"/>
      <c r="ADN72" s="379"/>
      <c r="ADO72" s="379"/>
      <c r="ADP72" s="379"/>
      <c r="ADQ72" s="379"/>
      <c r="ADR72" s="379"/>
      <c r="ADS72" s="379"/>
      <c r="ADT72" s="379"/>
      <c r="ADU72" s="379"/>
      <c r="ADV72" s="379"/>
      <c r="ADW72" s="379"/>
      <c r="ADX72" s="379"/>
      <c r="ADY72" s="379"/>
      <c r="ADZ72" s="379"/>
      <c r="AEA72" s="379"/>
      <c r="AEB72" s="379"/>
      <c r="AEC72" s="379"/>
      <c r="AED72" s="379"/>
      <c r="AEE72" s="379"/>
      <c r="AEF72" s="379"/>
      <c r="AEG72" s="379"/>
      <c r="AEH72" s="379"/>
      <c r="AEI72" s="379"/>
      <c r="AEJ72" s="379"/>
      <c r="AEK72" s="379"/>
      <c r="AEL72" s="379"/>
      <c r="AEM72" s="379"/>
      <c r="AEN72" s="379"/>
      <c r="AEO72" s="379"/>
      <c r="AEP72" s="379"/>
      <c r="AEQ72" s="379"/>
      <c r="AER72" s="379"/>
      <c r="AES72" s="379"/>
      <c r="AET72" s="379"/>
      <c r="AEU72" s="379"/>
      <c r="AEV72" s="379"/>
      <c r="AEW72" s="379"/>
      <c r="AEX72" s="379"/>
      <c r="AEY72" s="379"/>
      <c r="AEZ72" s="379"/>
      <c r="AFA72" s="379"/>
      <c r="AFB72" s="379"/>
      <c r="AFC72" s="379"/>
      <c r="AFD72" s="379"/>
      <c r="AFE72" s="379"/>
      <c r="AFF72" s="379"/>
      <c r="AFG72" s="379"/>
      <c r="AFH72" s="379"/>
      <c r="AFI72" s="379"/>
      <c r="AFJ72" s="379"/>
      <c r="AFK72" s="379"/>
      <c r="AFL72" s="379"/>
      <c r="AFM72" s="379"/>
      <c r="AFN72" s="379"/>
      <c r="AFO72" s="379"/>
      <c r="AFP72" s="379"/>
      <c r="AFQ72" s="379"/>
      <c r="AFR72" s="379"/>
      <c r="AFS72" s="379"/>
      <c r="AFT72" s="379"/>
      <c r="AFU72" s="379"/>
      <c r="AFV72" s="379"/>
      <c r="AFW72" s="379"/>
      <c r="AFX72" s="379"/>
      <c r="AFY72" s="379"/>
      <c r="AFZ72" s="379"/>
      <c r="AGA72" s="379"/>
      <c r="AGB72" s="379"/>
      <c r="AGC72" s="379"/>
      <c r="AGD72" s="379"/>
      <c r="AGE72" s="379"/>
      <c r="AGF72" s="379"/>
      <c r="AGG72" s="379"/>
      <c r="AGH72" s="379"/>
      <c r="AGI72" s="379"/>
      <c r="AGJ72" s="379"/>
      <c r="AGK72" s="379"/>
      <c r="AGL72" s="379"/>
      <c r="AGM72" s="379"/>
      <c r="AGN72" s="379"/>
      <c r="AGO72" s="379"/>
      <c r="AGP72" s="379"/>
      <c r="AGQ72" s="379"/>
      <c r="AGR72" s="379"/>
      <c r="AGS72" s="379"/>
      <c r="AGT72" s="379"/>
      <c r="AGU72" s="379"/>
      <c r="AGV72" s="379"/>
      <c r="AGW72" s="379"/>
      <c r="AGX72" s="379"/>
      <c r="AGY72" s="379"/>
      <c r="AGZ72" s="379"/>
      <c r="AHA72" s="379"/>
      <c r="AHB72" s="379"/>
      <c r="AHC72" s="379"/>
      <c r="AHD72" s="379"/>
      <c r="AHE72" s="379"/>
      <c r="AHF72" s="379"/>
      <c r="AHG72" s="379"/>
      <c r="AHH72" s="379"/>
      <c r="AHI72" s="379"/>
      <c r="AHJ72" s="379"/>
      <c r="AHK72" s="379"/>
      <c r="AHL72" s="379"/>
      <c r="AHM72" s="379"/>
      <c r="AHN72" s="379"/>
      <c r="AHO72" s="379"/>
      <c r="AHP72" s="379"/>
      <c r="AHQ72" s="379"/>
      <c r="AHR72" s="379"/>
      <c r="AHS72" s="379"/>
      <c r="AHT72" s="379"/>
      <c r="AHU72" s="379"/>
      <c r="AHV72" s="379"/>
      <c r="AHW72" s="379"/>
      <c r="AHX72" s="379"/>
      <c r="AHY72" s="379"/>
      <c r="AHZ72" s="379"/>
      <c r="AIA72" s="379"/>
      <c r="AIB72" s="379"/>
      <c r="AIC72" s="379"/>
      <c r="AID72" s="379"/>
      <c r="AIE72" s="379"/>
      <c r="AIF72" s="379"/>
      <c r="AIG72" s="379"/>
      <c r="AIH72" s="379"/>
      <c r="AII72" s="379"/>
      <c r="AIJ72" s="379"/>
      <c r="AIK72" s="379"/>
      <c r="AIL72" s="379"/>
      <c r="AIM72" s="379"/>
      <c r="AIN72" s="379"/>
      <c r="AIO72" s="379"/>
      <c r="AIP72" s="379"/>
      <c r="AIQ72" s="379"/>
      <c r="AIR72" s="379"/>
      <c r="AIS72" s="379"/>
      <c r="AIT72" s="379"/>
      <c r="AIU72" s="379"/>
      <c r="AIV72" s="379"/>
      <c r="AIW72" s="379"/>
      <c r="AIX72" s="379"/>
      <c r="AIY72" s="379"/>
      <c r="AIZ72" s="379"/>
      <c r="AJA72" s="379"/>
      <c r="AJB72" s="379"/>
      <c r="AJC72" s="379"/>
      <c r="AJD72" s="379"/>
      <c r="AJE72" s="379"/>
      <c r="AJF72" s="379"/>
      <c r="AJG72" s="379"/>
      <c r="AJH72" s="379"/>
      <c r="AJI72" s="379"/>
      <c r="AJJ72" s="379"/>
      <c r="AJK72" s="379"/>
      <c r="AJL72" s="379"/>
      <c r="AJM72" s="379"/>
      <c r="AJN72" s="379"/>
      <c r="AJO72" s="379"/>
      <c r="AJP72" s="379"/>
      <c r="AJQ72" s="379"/>
      <c r="AJR72" s="379"/>
      <c r="AJS72" s="379"/>
      <c r="AJT72" s="379"/>
      <c r="AJU72" s="379"/>
      <c r="AJV72" s="379"/>
      <c r="AJW72" s="379"/>
      <c r="AJX72" s="379"/>
      <c r="AJY72" s="379"/>
      <c r="AJZ72" s="379"/>
      <c r="AKA72" s="379"/>
      <c r="AKB72" s="379"/>
      <c r="AKC72" s="379"/>
      <c r="AKD72" s="379"/>
      <c r="AKE72" s="379"/>
      <c r="AKF72" s="379"/>
      <c r="AKG72" s="379"/>
      <c r="AKH72" s="379"/>
      <c r="AKI72" s="379"/>
      <c r="AKJ72" s="379"/>
      <c r="AKK72" s="379"/>
      <c r="AKL72" s="379"/>
      <c r="AKM72" s="379"/>
      <c r="AKN72" s="379"/>
      <c r="AKO72" s="379"/>
      <c r="AKP72" s="379"/>
      <c r="AKQ72" s="379"/>
      <c r="AKR72" s="379"/>
      <c r="AKS72" s="379"/>
      <c r="AKT72" s="379"/>
      <c r="AKU72" s="379"/>
      <c r="AKV72" s="379"/>
      <c r="AKW72" s="379"/>
      <c r="AKX72" s="379"/>
      <c r="AKY72" s="379"/>
      <c r="AKZ72" s="379"/>
      <c r="ALA72" s="379"/>
      <c r="ALB72" s="379"/>
      <c r="ALC72" s="379"/>
      <c r="ALD72" s="379"/>
      <c r="ALE72" s="379"/>
      <c r="ALF72" s="379"/>
      <c r="ALG72" s="379"/>
      <c r="ALH72" s="379"/>
      <c r="ALI72" s="379"/>
      <c r="ALJ72" s="379"/>
      <c r="ALK72" s="379"/>
      <c r="ALL72" s="379"/>
      <c r="ALM72" s="379"/>
      <c r="ALN72" s="379"/>
      <c r="ALO72" s="379"/>
      <c r="ALP72" s="379"/>
      <c r="ALQ72" s="379"/>
      <c r="ALR72" s="379"/>
      <c r="ALS72" s="379"/>
      <c r="ALT72" s="379"/>
      <c r="ALU72" s="379"/>
      <c r="ALV72" s="379"/>
      <c r="ALW72" s="379"/>
      <c r="ALX72" s="379"/>
      <c r="ALY72" s="379"/>
      <c r="ALZ72" s="379"/>
      <c r="AMA72" s="379"/>
      <c r="AMB72" s="379"/>
      <c r="AMC72" s="379"/>
      <c r="AMD72" s="379"/>
      <c r="AME72" s="379"/>
      <c r="AMF72" s="379"/>
      <c r="AMG72" s="379"/>
      <c r="AMH72" s="379"/>
      <c r="AMI72" s="379"/>
      <c r="AMJ72" s="379"/>
      <c r="AMK72" s="379"/>
      <c r="AML72" s="379"/>
      <c r="AMM72" s="379"/>
      <c r="AMN72" s="379"/>
      <c r="AMO72" s="379"/>
      <c r="AMP72" s="379"/>
      <c r="AMQ72" s="379"/>
      <c r="AMR72" s="379"/>
      <c r="AMS72" s="379"/>
      <c r="AMT72" s="379"/>
      <c r="AMU72" s="379"/>
      <c r="AMV72" s="379"/>
      <c r="AMW72" s="379"/>
      <c r="AMX72" s="379"/>
      <c r="AMY72" s="379"/>
      <c r="AMZ72" s="379"/>
      <c r="ANA72" s="379"/>
      <c r="ANB72" s="379"/>
      <c r="ANC72" s="379"/>
      <c r="AND72" s="379"/>
      <c r="ANE72" s="379"/>
      <c r="ANF72" s="379"/>
      <c r="ANG72" s="379"/>
      <c r="ANH72" s="379"/>
      <c r="ANI72" s="379"/>
      <c r="ANJ72" s="379"/>
      <c r="ANK72" s="379"/>
      <c r="ANL72" s="379"/>
      <c r="ANM72" s="379"/>
      <c r="ANN72" s="379"/>
      <c r="ANO72" s="379"/>
      <c r="ANP72" s="379"/>
      <c r="ANQ72" s="379"/>
      <c r="ANR72" s="379"/>
      <c r="ANS72" s="379"/>
      <c r="ANT72" s="379"/>
      <c r="ANU72" s="379"/>
      <c r="ANV72" s="379"/>
      <c r="ANW72" s="379"/>
      <c r="ANX72" s="379"/>
      <c r="ANY72" s="379"/>
      <c r="ANZ72" s="379"/>
      <c r="AOA72" s="379"/>
      <c r="AOB72" s="379"/>
      <c r="AOC72" s="379"/>
      <c r="AOD72" s="379"/>
      <c r="AOE72" s="379"/>
      <c r="AOF72" s="379"/>
      <c r="AOG72" s="379"/>
      <c r="AOH72" s="379"/>
      <c r="AOI72" s="379"/>
      <c r="AOJ72" s="379"/>
      <c r="AOK72" s="379"/>
      <c r="AOL72" s="379"/>
      <c r="AOM72" s="379"/>
      <c r="AON72" s="379"/>
      <c r="AOO72" s="379"/>
      <c r="AOP72" s="379"/>
      <c r="AOQ72" s="379"/>
      <c r="AOR72" s="379"/>
      <c r="AOS72" s="379"/>
      <c r="AOT72" s="379"/>
      <c r="AOU72" s="379"/>
      <c r="AOV72" s="379"/>
      <c r="AOW72" s="379"/>
      <c r="AOX72" s="379"/>
      <c r="AOY72" s="379"/>
      <c r="AOZ72" s="379"/>
      <c r="APA72" s="379"/>
      <c r="APB72" s="379"/>
      <c r="APC72" s="379"/>
      <c r="APD72" s="379"/>
      <c r="APE72" s="379"/>
      <c r="APF72" s="379"/>
      <c r="APG72" s="379"/>
      <c r="APH72" s="379"/>
      <c r="API72" s="379"/>
      <c r="APJ72" s="379"/>
      <c r="APK72" s="379"/>
      <c r="APL72" s="379"/>
      <c r="APM72" s="379"/>
      <c r="APN72" s="379"/>
      <c r="APO72" s="379"/>
      <c r="APP72" s="379"/>
      <c r="APQ72" s="379"/>
      <c r="APR72" s="379"/>
      <c r="APS72" s="379"/>
      <c r="APT72" s="379"/>
      <c r="APU72" s="379"/>
      <c r="APV72" s="379"/>
      <c r="APW72" s="379"/>
      <c r="APX72" s="379"/>
      <c r="APY72" s="379"/>
      <c r="APZ72" s="379"/>
      <c r="AQA72" s="379"/>
      <c r="AQB72" s="379"/>
      <c r="AQC72" s="379"/>
      <c r="AQD72" s="379"/>
      <c r="AQE72" s="379"/>
      <c r="AQF72" s="379"/>
      <c r="AQG72" s="379"/>
      <c r="AQH72" s="379"/>
      <c r="AQI72" s="379"/>
      <c r="AQJ72" s="379"/>
      <c r="AQK72" s="379"/>
      <c r="AQL72" s="379"/>
      <c r="AQM72" s="379"/>
      <c r="AQN72" s="379"/>
      <c r="AQO72" s="379"/>
      <c r="AQP72" s="379"/>
      <c r="AQQ72" s="379"/>
      <c r="AQR72" s="379"/>
      <c r="AQS72" s="379"/>
      <c r="AQT72" s="379"/>
      <c r="AQU72" s="379"/>
      <c r="AQV72" s="379"/>
      <c r="AQW72" s="379"/>
      <c r="AQX72" s="379"/>
      <c r="AQY72" s="379"/>
      <c r="AQZ72" s="379"/>
      <c r="ARA72" s="379"/>
      <c r="ARB72" s="379"/>
      <c r="ARC72" s="379"/>
      <c r="ARD72" s="379"/>
      <c r="ARE72" s="379"/>
      <c r="ARF72" s="379"/>
      <c r="ARG72" s="379"/>
      <c r="ARH72" s="379"/>
      <c r="ARI72" s="379"/>
      <c r="ARJ72" s="379"/>
      <c r="ARK72" s="379"/>
      <c r="ARL72" s="379"/>
      <c r="ARM72" s="379"/>
      <c r="ARN72" s="379"/>
      <c r="ARO72" s="379"/>
      <c r="ARP72" s="379"/>
      <c r="ARQ72" s="379"/>
      <c r="ARR72" s="379"/>
      <c r="ARS72" s="379"/>
      <c r="ART72" s="379"/>
      <c r="ARU72" s="379"/>
      <c r="ARV72" s="379"/>
      <c r="ARW72" s="379"/>
      <c r="ARX72" s="379"/>
      <c r="ARY72" s="379"/>
      <c r="ARZ72" s="379"/>
      <c r="ASA72" s="379"/>
      <c r="ASB72" s="379"/>
      <c r="ASC72" s="379"/>
      <c r="ASD72" s="379"/>
      <c r="ASE72" s="379"/>
      <c r="ASF72" s="379"/>
      <c r="ASG72" s="379"/>
      <c r="ASH72" s="379"/>
      <c r="ASI72" s="379"/>
      <c r="ASJ72" s="379"/>
      <c r="ASK72" s="379"/>
      <c r="ASL72" s="379"/>
      <c r="ASM72" s="379"/>
      <c r="ASN72" s="379"/>
      <c r="ASO72" s="379"/>
      <c r="ASP72" s="379"/>
      <c r="ASQ72" s="379"/>
      <c r="ASR72" s="379"/>
      <c r="ASS72" s="379"/>
      <c r="AST72" s="379"/>
      <c r="ASU72" s="379"/>
      <c r="ASV72" s="379"/>
      <c r="ASW72" s="379"/>
      <c r="ASX72" s="379"/>
      <c r="ASY72" s="379"/>
      <c r="ASZ72" s="379"/>
      <c r="ATA72" s="379"/>
      <c r="ATB72" s="379"/>
      <c r="ATC72" s="379"/>
      <c r="ATD72" s="379"/>
      <c r="ATE72" s="379"/>
      <c r="ATF72" s="379"/>
      <c r="ATG72" s="379"/>
      <c r="ATH72" s="379"/>
      <c r="ATI72" s="379"/>
      <c r="ATJ72" s="379"/>
      <c r="ATK72" s="379"/>
      <c r="ATL72" s="379"/>
      <c r="ATM72" s="379"/>
      <c r="ATN72" s="379"/>
      <c r="ATO72" s="379"/>
      <c r="ATP72" s="379"/>
      <c r="ATQ72" s="379"/>
      <c r="ATR72" s="379"/>
      <c r="ATS72" s="379"/>
      <c r="ATT72" s="379"/>
      <c r="ATU72" s="379"/>
      <c r="ATV72" s="379"/>
      <c r="ATW72" s="379"/>
      <c r="ATX72" s="379"/>
      <c r="ATY72" s="379"/>
      <c r="ATZ72" s="379"/>
      <c r="AUA72" s="379"/>
      <c r="AUB72" s="379"/>
      <c r="AUC72" s="379"/>
      <c r="AUD72" s="379"/>
      <c r="AUE72" s="379"/>
      <c r="AUF72" s="379"/>
      <c r="AUG72" s="379"/>
      <c r="AUH72" s="379"/>
      <c r="AUI72" s="379"/>
      <c r="AUJ72" s="379"/>
      <c r="AUK72" s="379"/>
      <c r="AUL72" s="379"/>
      <c r="AUM72" s="379"/>
      <c r="AUN72" s="379"/>
      <c r="AUO72" s="379"/>
      <c r="AUP72" s="379"/>
      <c r="AUQ72" s="379"/>
      <c r="AUR72" s="379"/>
      <c r="AUS72" s="379"/>
      <c r="AUT72" s="379"/>
      <c r="AUU72" s="379"/>
      <c r="AUV72" s="379"/>
      <c r="AUW72" s="379"/>
      <c r="AUX72" s="379"/>
      <c r="AUY72" s="379"/>
      <c r="AUZ72" s="379"/>
      <c r="AVA72" s="379"/>
      <c r="AVB72" s="379"/>
      <c r="AVC72" s="379"/>
      <c r="AVD72" s="379"/>
      <c r="AVE72" s="379"/>
      <c r="AVF72" s="379"/>
      <c r="AVG72" s="379"/>
      <c r="AVH72" s="379"/>
      <c r="AVI72" s="379"/>
      <c r="AVJ72" s="379"/>
      <c r="AVK72" s="379"/>
      <c r="AVL72" s="379"/>
      <c r="AVM72" s="379"/>
      <c r="AVN72" s="379"/>
      <c r="AVO72" s="379"/>
      <c r="AVP72" s="379"/>
      <c r="AVQ72" s="379"/>
      <c r="AVR72" s="379"/>
      <c r="AVS72" s="379"/>
      <c r="AVT72" s="379"/>
      <c r="AVU72" s="379"/>
      <c r="AVV72" s="379"/>
      <c r="AVW72" s="379"/>
      <c r="AVX72" s="379"/>
      <c r="AVY72" s="379"/>
      <c r="AVZ72" s="379"/>
      <c r="AWA72" s="379"/>
      <c r="AWB72" s="379"/>
      <c r="AWC72" s="379"/>
      <c r="AWD72" s="379"/>
      <c r="AWE72" s="379"/>
      <c r="AWF72" s="379"/>
      <c r="AWG72" s="379"/>
      <c r="AWH72" s="379"/>
      <c r="AWI72" s="379"/>
      <c r="AWJ72" s="379"/>
      <c r="AWK72" s="379"/>
      <c r="AWL72" s="379"/>
      <c r="AWM72" s="379"/>
      <c r="AWN72" s="379"/>
      <c r="AWO72" s="379"/>
      <c r="AWP72" s="379"/>
      <c r="AWQ72" s="379"/>
      <c r="AWR72" s="379"/>
      <c r="AWS72" s="379"/>
      <c r="AWT72" s="379"/>
      <c r="AWU72" s="379"/>
      <c r="AWV72" s="379"/>
      <c r="AWW72" s="379"/>
      <c r="AWX72" s="379"/>
      <c r="AWY72" s="379"/>
      <c r="AWZ72" s="379"/>
      <c r="AXA72" s="379"/>
      <c r="AXB72" s="379"/>
      <c r="AXC72" s="379"/>
      <c r="AXD72" s="379"/>
      <c r="AXE72" s="379"/>
      <c r="AXF72" s="379"/>
      <c r="AXG72" s="379"/>
      <c r="AXH72" s="379"/>
      <c r="AXI72" s="379"/>
      <c r="AXJ72" s="379"/>
      <c r="AXK72" s="379"/>
      <c r="AXL72" s="379"/>
      <c r="AXM72" s="379"/>
      <c r="AXN72" s="379"/>
      <c r="AXO72" s="379"/>
      <c r="AXP72" s="379"/>
      <c r="AXQ72" s="379"/>
      <c r="AXR72" s="379"/>
      <c r="AXS72" s="379"/>
      <c r="AXT72" s="379"/>
      <c r="AXU72" s="379"/>
      <c r="AXV72" s="379"/>
      <c r="AXW72" s="379"/>
      <c r="AXX72" s="379"/>
      <c r="AXY72" s="379"/>
      <c r="AXZ72" s="379"/>
      <c r="AYA72" s="379"/>
      <c r="AYB72" s="379"/>
      <c r="AYC72" s="379"/>
      <c r="AYD72" s="379"/>
      <c r="AYE72" s="379"/>
      <c r="AYF72" s="379"/>
      <c r="AYG72" s="379"/>
      <c r="AYH72" s="379"/>
      <c r="AYI72" s="379"/>
      <c r="AYJ72" s="379"/>
      <c r="AYK72" s="379"/>
      <c r="AYL72" s="379"/>
      <c r="AYM72" s="379"/>
      <c r="AYN72" s="379"/>
      <c r="AYO72" s="379"/>
      <c r="AYP72" s="379"/>
      <c r="AYQ72" s="379"/>
      <c r="AYR72" s="379"/>
      <c r="AYS72" s="379"/>
      <c r="AYT72" s="379"/>
      <c r="AYU72" s="379"/>
      <c r="AYV72" s="379"/>
      <c r="AYW72" s="379"/>
      <c r="AYX72" s="379"/>
      <c r="AYY72" s="379"/>
      <c r="AYZ72" s="379"/>
      <c r="AZA72" s="379"/>
      <c r="AZB72" s="379"/>
      <c r="AZC72" s="379"/>
      <c r="AZD72" s="379"/>
      <c r="AZE72" s="379"/>
      <c r="AZF72" s="379"/>
      <c r="AZG72" s="379"/>
      <c r="AZH72" s="379"/>
      <c r="AZI72" s="379"/>
      <c r="AZJ72" s="379"/>
      <c r="AZK72" s="379"/>
      <c r="AZL72" s="379"/>
      <c r="AZM72" s="379"/>
      <c r="AZN72" s="379"/>
      <c r="AZO72" s="379"/>
      <c r="AZP72" s="379"/>
      <c r="AZQ72" s="379"/>
      <c r="AZR72" s="379"/>
      <c r="AZS72" s="379"/>
      <c r="AZT72" s="379"/>
      <c r="AZU72" s="379"/>
      <c r="AZV72" s="379"/>
      <c r="AZW72" s="379"/>
      <c r="AZX72" s="379"/>
      <c r="AZY72" s="379"/>
      <c r="AZZ72" s="379"/>
      <c r="BAA72" s="379"/>
      <c r="BAB72" s="379"/>
      <c r="BAC72" s="379"/>
      <c r="BAD72" s="379"/>
      <c r="BAE72" s="379"/>
      <c r="BAF72" s="379"/>
      <c r="BAG72" s="379"/>
      <c r="BAH72" s="379"/>
      <c r="BAI72" s="379"/>
      <c r="BAJ72" s="379"/>
      <c r="BAK72" s="379"/>
      <c r="BAL72" s="379"/>
      <c r="BAM72" s="379"/>
      <c r="BAN72" s="379"/>
      <c r="BAO72" s="379"/>
      <c r="BAP72" s="379"/>
      <c r="BAQ72" s="379"/>
      <c r="BAR72" s="379"/>
      <c r="BAS72" s="379"/>
      <c r="BAT72" s="379"/>
      <c r="BAU72" s="379"/>
      <c r="BAV72" s="379"/>
      <c r="BAW72" s="379"/>
      <c r="BAX72" s="379"/>
      <c r="BAY72" s="379"/>
      <c r="BAZ72" s="379"/>
      <c r="BBA72" s="379"/>
      <c r="BBB72" s="379"/>
      <c r="BBC72" s="379"/>
      <c r="BBD72" s="379"/>
      <c r="BBE72" s="379"/>
      <c r="BBF72" s="379"/>
      <c r="BBG72" s="379"/>
      <c r="BBH72" s="379"/>
      <c r="BBI72" s="379"/>
      <c r="BBJ72" s="379"/>
      <c r="BBK72" s="379"/>
      <c r="BBL72" s="379"/>
      <c r="BBM72" s="379"/>
      <c r="BBN72" s="379"/>
      <c r="BBO72" s="379"/>
      <c r="BBP72" s="379"/>
      <c r="BBQ72" s="379"/>
      <c r="BBR72" s="379"/>
      <c r="BBS72" s="379"/>
      <c r="BBT72" s="379"/>
      <c r="BBU72" s="379"/>
      <c r="BBV72" s="379"/>
      <c r="BBW72" s="379"/>
      <c r="BBX72" s="379"/>
      <c r="BBY72" s="379"/>
      <c r="BBZ72" s="379"/>
      <c r="BCA72" s="379"/>
      <c r="BCB72" s="379"/>
      <c r="BCC72" s="379"/>
      <c r="BCD72" s="379"/>
      <c r="BCE72" s="379"/>
      <c r="BCF72" s="379"/>
      <c r="BCG72" s="379"/>
      <c r="BCH72" s="379"/>
      <c r="BCI72" s="379"/>
      <c r="BCJ72" s="379"/>
      <c r="BCK72" s="379"/>
      <c r="BCL72" s="379"/>
      <c r="BCM72" s="379"/>
      <c r="BCN72" s="379"/>
      <c r="BCO72" s="379"/>
      <c r="BCP72" s="379"/>
      <c r="BCQ72" s="379"/>
      <c r="BCR72" s="379"/>
      <c r="BCS72" s="379"/>
      <c r="BCT72" s="379"/>
      <c r="BCU72" s="379"/>
      <c r="BCV72" s="379"/>
      <c r="BCW72" s="379"/>
      <c r="BCX72" s="379"/>
      <c r="BCY72" s="379"/>
      <c r="BCZ72" s="379"/>
      <c r="BDA72" s="379"/>
      <c r="BDB72" s="379"/>
      <c r="BDC72" s="379"/>
      <c r="BDD72" s="379"/>
      <c r="BDE72" s="379"/>
      <c r="BDF72" s="379"/>
      <c r="BDG72" s="379"/>
      <c r="BDH72" s="379"/>
      <c r="BDI72" s="379"/>
      <c r="BDJ72" s="379"/>
      <c r="BDK72" s="379"/>
      <c r="BDL72" s="379"/>
      <c r="BDM72" s="379"/>
      <c r="BDN72" s="379"/>
      <c r="BDO72" s="379"/>
      <c r="BDP72" s="379"/>
      <c r="BDQ72" s="379"/>
      <c r="BDR72" s="379"/>
      <c r="BDS72" s="379"/>
      <c r="BDT72" s="379"/>
      <c r="BDU72" s="379"/>
      <c r="BDV72" s="379"/>
      <c r="BDW72" s="379"/>
      <c r="BDX72" s="379"/>
      <c r="BDY72" s="379"/>
      <c r="BDZ72" s="379"/>
      <c r="BEA72" s="379"/>
      <c r="BEB72" s="379"/>
      <c r="BEC72" s="379"/>
      <c r="BED72" s="379"/>
      <c r="BEE72" s="379"/>
      <c r="BEF72" s="379"/>
      <c r="BEG72" s="379"/>
      <c r="BEH72" s="379"/>
      <c r="BEI72" s="379"/>
      <c r="BEJ72" s="379"/>
      <c r="BEK72" s="379"/>
      <c r="BEL72" s="379"/>
      <c r="BEM72" s="379"/>
      <c r="BEN72" s="379"/>
      <c r="BEO72" s="379"/>
      <c r="BEP72" s="379"/>
      <c r="BEQ72" s="379"/>
      <c r="BER72" s="379"/>
      <c r="BES72" s="379"/>
      <c r="BET72" s="379"/>
      <c r="BEU72" s="379"/>
      <c r="BEV72" s="379"/>
      <c r="BEW72" s="379"/>
      <c r="BEX72" s="379"/>
      <c r="BEY72" s="379"/>
      <c r="BEZ72" s="379"/>
      <c r="BFA72" s="379"/>
      <c r="BFB72" s="379"/>
      <c r="BFC72" s="379"/>
      <c r="BFD72" s="379"/>
      <c r="BFE72" s="379"/>
      <c r="BFF72" s="379"/>
      <c r="BFG72" s="379"/>
      <c r="BFH72" s="379"/>
      <c r="BFI72" s="379"/>
      <c r="BFJ72" s="379"/>
      <c r="BFK72" s="379"/>
      <c r="BFL72" s="379"/>
      <c r="BFM72" s="379"/>
      <c r="BFN72" s="379"/>
      <c r="BFO72" s="379"/>
      <c r="BFP72" s="379"/>
      <c r="BFQ72" s="379"/>
      <c r="BFR72" s="379"/>
      <c r="BFS72" s="379"/>
      <c r="BFT72" s="379"/>
      <c r="BFU72" s="379"/>
      <c r="BFV72" s="379"/>
      <c r="BFW72" s="379"/>
      <c r="BFX72" s="379"/>
      <c r="BFY72" s="379"/>
      <c r="BFZ72" s="379"/>
      <c r="BGA72" s="379"/>
      <c r="BGB72" s="379"/>
      <c r="BGC72" s="379"/>
      <c r="BGD72" s="379"/>
      <c r="BGE72" s="379"/>
      <c r="BGF72" s="379"/>
      <c r="BGG72" s="379"/>
      <c r="BGH72" s="379"/>
      <c r="BGI72" s="379"/>
      <c r="BGJ72" s="379"/>
      <c r="BGK72" s="379"/>
      <c r="BGL72" s="379"/>
      <c r="BGM72" s="379"/>
      <c r="BGN72" s="379"/>
      <c r="BGO72" s="379"/>
      <c r="BGP72" s="379"/>
      <c r="BGQ72" s="379"/>
      <c r="BGR72" s="379"/>
      <c r="BGS72" s="379"/>
      <c r="BGT72" s="379"/>
      <c r="BGU72" s="379"/>
      <c r="BGV72" s="379"/>
      <c r="BGW72" s="379"/>
      <c r="BGX72" s="379"/>
      <c r="BGY72" s="379"/>
      <c r="BGZ72" s="379"/>
      <c r="BHA72" s="379"/>
      <c r="BHB72" s="379"/>
      <c r="BHC72" s="379"/>
      <c r="BHD72" s="379"/>
      <c r="BHE72" s="379"/>
      <c r="BHF72" s="379"/>
      <c r="BHG72" s="379"/>
      <c r="BHH72" s="379"/>
      <c r="BHI72" s="379"/>
      <c r="BHJ72" s="379"/>
      <c r="BHK72" s="379"/>
      <c r="BHL72" s="379"/>
      <c r="BHM72" s="379"/>
      <c r="BHN72" s="379"/>
      <c r="BHO72" s="379"/>
      <c r="BHP72" s="379"/>
      <c r="BHQ72" s="379"/>
      <c r="BHR72" s="379"/>
      <c r="BHS72" s="379"/>
      <c r="BHT72" s="379"/>
      <c r="BHU72" s="379"/>
      <c r="BHV72" s="379"/>
      <c r="BHW72" s="379"/>
      <c r="BHX72" s="379"/>
      <c r="BHY72" s="379"/>
      <c r="BHZ72" s="379"/>
      <c r="BIA72" s="379"/>
      <c r="BIB72" s="379"/>
      <c r="BIC72" s="379"/>
      <c r="BID72" s="379"/>
      <c r="BIE72" s="379"/>
      <c r="BIF72" s="379"/>
      <c r="BIG72" s="379"/>
      <c r="BIH72" s="379"/>
      <c r="BII72" s="379"/>
      <c r="BIJ72" s="379"/>
      <c r="BIK72" s="379"/>
      <c r="BIL72" s="379"/>
      <c r="BIM72" s="379"/>
      <c r="BIN72" s="379"/>
      <c r="BIO72" s="379"/>
      <c r="BIP72" s="379"/>
      <c r="BIQ72" s="379"/>
      <c r="BIR72" s="379"/>
      <c r="BIS72" s="379"/>
      <c r="BIT72" s="379"/>
      <c r="BIU72" s="379"/>
      <c r="BIV72" s="379"/>
      <c r="BIW72" s="379"/>
      <c r="BIX72" s="379"/>
      <c r="BIY72" s="379"/>
      <c r="BIZ72" s="379"/>
      <c r="BJA72" s="379"/>
      <c r="BJB72" s="379"/>
      <c r="BJC72" s="379"/>
      <c r="BJD72" s="379"/>
      <c r="BJE72" s="379"/>
      <c r="BJF72" s="379"/>
      <c r="BJG72" s="379"/>
      <c r="BJH72" s="379"/>
      <c r="BJI72" s="379"/>
      <c r="BJJ72" s="379"/>
      <c r="BJK72" s="379"/>
      <c r="BJL72" s="379"/>
      <c r="BJM72" s="379"/>
      <c r="BJN72" s="379"/>
      <c r="BJO72" s="379"/>
      <c r="BJP72" s="379"/>
      <c r="BJQ72" s="379"/>
      <c r="BJR72" s="379"/>
      <c r="BJS72" s="379"/>
      <c r="BJT72" s="379"/>
      <c r="BJU72" s="379"/>
      <c r="BJV72" s="379"/>
      <c r="BJW72" s="379"/>
      <c r="BJX72" s="379"/>
      <c r="BJY72" s="379"/>
      <c r="BJZ72" s="379"/>
      <c r="BKA72" s="379"/>
      <c r="BKB72" s="379"/>
      <c r="BKC72" s="379"/>
      <c r="BKD72" s="379"/>
      <c r="BKE72" s="379"/>
      <c r="BKF72" s="379"/>
      <c r="BKG72" s="379"/>
      <c r="BKH72" s="379"/>
      <c r="BKI72" s="379"/>
      <c r="BKJ72" s="379"/>
      <c r="BKK72" s="379"/>
      <c r="BKL72" s="379"/>
      <c r="BKM72" s="379"/>
      <c r="BKN72" s="379"/>
      <c r="BKO72" s="379"/>
      <c r="BKP72" s="379"/>
      <c r="BKQ72" s="379"/>
      <c r="BKR72" s="379"/>
      <c r="BKS72" s="379"/>
      <c r="BKT72" s="379"/>
      <c r="BKU72" s="379"/>
      <c r="BKV72" s="379"/>
      <c r="BKW72" s="379"/>
      <c r="BKX72" s="379"/>
      <c r="BKY72" s="379"/>
      <c r="BKZ72" s="379"/>
      <c r="BLA72" s="379"/>
      <c r="BLB72" s="379"/>
      <c r="BLC72" s="379"/>
      <c r="BLD72" s="379"/>
      <c r="BLE72" s="379"/>
      <c r="BLF72" s="379"/>
      <c r="BLG72" s="379"/>
      <c r="BLH72" s="379"/>
      <c r="BLI72" s="379"/>
      <c r="BLJ72" s="379"/>
      <c r="BLK72" s="379"/>
      <c r="BLL72" s="379"/>
      <c r="BLM72" s="379"/>
      <c r="BLN72" s="379"/>
      <c r="BLO72" s="379"/>
      <c r="BLP72" s="379"/>
      <c r="BLQ72" s="379"/>
      <c r="BLR72" s="379"/>
      <c r="BLS72" s="379"/>
      <c r="BLT72" s="379"/>
      <c r="BLU72" s="379"/>
      <c r="BLV72" s="379"/>
      <c r="BLW72" s="379"/>
      <c r="BLX72" s="379"/>
      <c r="BLY72" s="379"/>
      <c r="BLZ72" s="379"/>
      <c r="BMA72" s="379"/>
      <c r="BMB72" s="379"/>
      <c r="BMC72" s="379"/>
      <c r="BMD72" s="379"/>
      <c r="BME72" s="379"/>
      <c r="BMF72" s="379"/>
      <c r="BMG72" s="379"/>
      <c r="BMH72" s="379"/>
      <c r="BMI72" s="379"/>
      <c r="BMJ72" s="379"/>
      <c r="BMK72" s="379"/>
      <c r="BML72" s="379"/>
      <c r="BMM72" s="379"/>
      <c r="BMN72" s="379"/>
      <c r="BMO72" s="379"/>
      <c r="BMP72" s="379"/>
      <c r="BMQ72" s="379"/>
      <c r="BMR72" s="379"/>
      <c r="BMS72" s="379"/>
      <c r="BMT72" s="379"/>
      <c r="BMU72" s="379"/>
      <c r="BMV72" s="379"/>
      <c r="BMW72" s="379"/>
      <c r="BMX72" s="379"/>
      <c r="BMY72" s="379"/>
      <c r="BMZ72" s="379"/>
      <c r="BNA72" s="379"/>
      <c r="BNB72" s="379"/>
      <c r="BNC72" s="379"/>
      <c r="BND72" s="379"/>
      <c r="BNE72" s="379"/>
      <c r="BNF72" s="379"/>
      <c r="BNG72" s="379"/>
      <c r="BNH72" s="379"/>
      <c r="BNI72" s="379"/>
      <c r="BNJ72" s="379"/>
      <c r="BNK72" s="379"/>
      <c r="BNL72" s="379"/>
      <c r="BNM72" s="379"/>
      <c r="BNN72" s="379"/>
      <c r="BNO72" s="379"/>
      <c r="BNP72" s="379"/>
      <c r="BNQ72" s="379"/>
      <c r="BNR72" s="379"/>
      <c r="BNS72" s="379"/>
      <c r="BNT72" s="379"/>
      <c r="BNU72" s="379"/>
      <c r="BNV72" s="379"/>
      <c r="BNW72" s="379"/>
      <c r="BNX72" s="379"/>
      <c r="BNY72" s="379"/>
      <c r="BNZ72" s="379"/>
      <c r="BOA72" s="379"/>
      <c r="BOB72" s="379"/>
      <c r="BOC72" s="379"/>
      <c r="BOD72" s="379"/>
      <c r="BOE72" s="379"/>
      <c r="BOF72" s="379"/>
      <c r="BOG72" s="379"/>
      <c r="BOH72" s="379"/>
      <c r="BOI72" s="379"/>
      <c r="BOJ72" s="379"/>
      <c r="BOK72" s="379"/>
      <c r="BOL72" s="379"/>
      <c r="BOM72" s="379"/>
      <c r="BON72" s="379"/>
      <c r="BOO72" s="379"/>
      <c r="BOP72" s="379"/>
      <c r="BOQ72" s="379"/>
      <c r="BOR72" s="379"/>
      <c r="BOS72" s="379"/>
      <c r="BOT72" s="379"/>
      <c r="BOU72" s="379"/>
      <c r="BOV72" s="379"/>
      <c r="BOW72" s="379"/>
      <c r="BOX72" s="379"/>
      <c r="BOY72" s="379"/>
      <c r="BOZ72" s="379"/>
      <c r="BPA72" s="379"/>
      <c r="BPB72" s="379"/>
      <c r="BPC72" s="379"/>
      <c r="BPD72" s="379"/>
      <c r="BPE72" s="379"/>
      <c r="BPF72" s="379"/>
      <c r="BPG72" s="379"/>
      <c r="BPH72" s="379"/>
      <c r="BPI72" s="379"/>
      <c r="BPJ72" s="379"/>
      <c r="BPK72" s="379"/>
      <c r="BPL72" s="379"/>
      <c r="BPM72" s="379"/>
      <c r="BPN72" s="379"/>
      <c r="BPO72" s="379"/>
      <c r="BPP72" s="379"/>
      <c r="BPQ72" s="379"/>
      <c r="BPR72" s="379"/>
      <c r="BPS72" s="379"/>
      <c r="BPT72" s="379"/>
      <c r="BPU72" s="379"/>
      <c r="BPV72" s="379"/>
      <c r="BPW72" s="379"/>
      <c r="BPX72" s="379"/>
      <c r="BPY72" s="379"/>
      <c r="BPZ72" s="379"/>
      <c r="BQA72" s="379"/>
      <c r="BQB72" s="379"/>
      <c r="BQC72" s="379"/>
      <c r="BQD72" s="379"/>
      <c r="BQE72" s="379"/>
      <c r="BQF72" s="379"/>
      <c r="BQG72" s="379"/>
      <c r="BQH72" s="379"/>
      <c r="BQI72" s="379"/>
      <c r="BQJ72" s="379"/>
      <c r="BQK72" s="379"/>
      <c r="BQL72" s="379"/>
      <c r="BQM72" s="379"/>
      <c r="BQN72" s="379"/>
      <c r="BQO72" s="379"/>
      <c r="BQP72" s="379"/>
      <c r="BQQ72" s="379"/>
      <c r="BQR72" s="379"/>
      <c r="BQS72" s="379"/>
      <c r="BQT72" s="379"/>
      <c r="BQU72" s="379"/>
      <c r="BQV72" s="379"/>
      <c r="BQW72" s="379"/>
      <c r="BQX72" s="379"/>
      <c r="BQY72" s="379"/>
      <c r="BQZ72" s="379"/>
      <c r="BRA72" s="379"/>
      <c r="BRB72" s="379"/>
      <c r="BRC72" s="379"/>
      <c r="BRD72" s="379"/>
      <c r="BRE72" s="379"/>
      <c r="BRF72" s="379"/>
      <c r="BRG72" s="379"/>
      <c r="BRH72" s="379"/>
      <c r="BRI72" s="379"/>
      <c r="BRJ72" s="379"/>
      <c r="BRK72" s="379"/>
      <c r="BRL72" s="379"/>
      <c r="BRM72" s="379"/>
      <c r="BRN72" s="379"/>
      <c r="BRO72" s="379"/>
      <c r="BRP72" s="379"/>
      <c r="BRQ72" s="379"/>
      <c r="BRR72" s="379"/>
      <c r="BRS72" s="379"/>
      <c r="BRT72" s="379"/>
      <c r="BRU72" s="379"/>
      <c r="BRV72" s="379"/>
      <c r="BRW72" s="379"/>
      <c r="BRX72" s="379"/>
      <c r="BRY72" s="379"/>
      <c r="BRZ72" s="379"/>
      <c r="BSA72" s="379"/>
      <c r="BSB72" s="379"/>
      <c r="BSC72" s="379"/>
      <c r="BSD72" s="379"/>
      <c r="BSE72" s="379"/>
      <c r="BSF72" s="379"/>
      <c r="BSG72" s="379"/>
      <c r="BSH72" s="379"/>
      <c r="BSI72" s="379"/>
      <c r="BSJ72" s="379"/>
      <c r="BSK72" s="379"/>
      <c r="BSL72" s="379"/>
      <c r="BSM72" s="379"/>
      <c r="BSN72" s="379"/>
      <c r="BSO72" s="379"/>
      <c r="BSP72" s="379"/>
      <c r="BSQ72" s="379"/>
      <c r="BSR72" s="379"/>
      <c r="BSS72" s="379"/>
      <c r="BST72" s="379"/>
      <c r="BSU72" s="379"/>
      <c r="BSV72" s="379"/>
      <c r="BSW72" s="379"/>
      <c r="BSX72" s="379"/>
      <c r="BSY72" s="379"/>
      <c r="BSZ72" s="379"/>
      <c r="BTA72" s="379"/>
      <c r="BTB72" s="379"/>
      <c r="BTC72" s="379"/>
      <c r="BTD72" s="379"/>
      <c r="BTE72" s="379"/>
      <c r="BTF72" s="379"/>
      <c r="BTG72" s="379"/>
      <c r="BTH72" s="379"/>
      <c r="BTI72" s="379"/>
      <c r="BTJ72" s="379"/>
      <c r="BTK72" s="379"/>
      <c r="BTL72" s="379"/>
      <c r="BTM72" s="379"/>
      <c r="BTN72" s="379"/>
      <c r="BTO72" s="379"/>
      <c r="BTP72" s="379"/>
      <c r="BTQ72" s="379"/>
      <c r="BTR72" s="379"/>
      <c r="BTS72" s="379"/>
      <c r="BTT72" s="379"/>
      <c r="BTU72" s="379"/>
      <c r="BTV72" s="379"/>
      <c r="BTW72" s="379"/>
      <c r="BTX72" s="379"/>
      <c r="BTY72" s="379"/>
      <c r="BTZ72" s="379"/>
      <c r="BUA72" s="379"/>
      <c r="BUB72" s="379"/>
      <c r="BUC72" s="379"/>
      <c r="BUD72" s="379"/>
      <c r="BUE72" s="379"/>
      <c r="BUF72" s="379"/>
      <c r="BUG72" s="379"/>
      <c r="BUH72" s="379"/>
      <c r="BUI72" s="379"/>
      <c r="BUJ72" s="379"/>
      <c r="BUK72" s="379"/>
      <c r="BUL72" s="379"/>
      <c r="BUM72" s="379"/>
      <c r="BUN72" s="379"/>
      <c r="BUO72" s="379"/>
      <c r="BUP72" s="379"/>
      <c r="BUQ72" s="379"/>
      <c r="BUR72" s="379"/>
      <c r="BUS72" s="379"/>
      <c r="BUT72" s="379"/>
      <c r="BUU72" s="379"/>
      <c r="BUV72" s="379"/>
      <c r="BUW72" s="379"/>
      <c r="BUX72" s="379"/>
      <c r="BUY72" s="379"/>
      <c r="BUZ72" s="379"/>
      <c r="BVA72" s="379"/>
      <c r="BVB72" s="379"/>
      <c r="BVC72" s="379"/>
      <c r="BVD72" s="379"/>
      <c r="BVE72" s="379"/>
      <c r="BVF72" s="379"/>
      <c r="BVG72" s="379"/>
      <c r="BVH72" s="379"/>
      <c r="BVI72" s="379"/>
      <c r="BVJ72" s="379"/>
      <c r="BVK72" s="379"/>
      <c r="BVL72" s="379"/>
      <c r="BVM72" s="379"/>
      <c r="BVN72" s="379"/>
      <c r="BVO72" s="379"/>
      <c r="BVP72" s="379"/>
      <c r="BVQ72" s="379"/>
      <c r="BVR72" s="379"/>
      <c r="BVS72" s="379"/>
      <c r="BVT72" s="379"/>
      <c r="BVU72" s="379"/>
      <c r="BVV72" s="379"/>
      <c r="BVW72" s="379"/>
      <c r="BVX72" s="379"/>
      <c r="BVY72" s="379"/>
      <c r="BVZ72" s="379"/>
      <c r="BWA72" s="379"/>
      <c r="BWB72" s="379"/>
      <c r="BWC72" s="379"/>
      <c r="BWD72" s="379"/>
      <c r="BWE72" s="379"/>
      <c r="BWF72" s="379"/>
      <c r="BWG72" s="379"/>
      <c r="BWH72" s="379"/>
      <c r="BWI72" s="379"/>
      <c r="BWJ72" s="379"/>
      <c r="BWK72" s="379"/>
      <c r="BWL72" s="379"/>
      <c r="BWM72" s="379"/>
      <c r="BWN72" s="379"/>
      <c r="BWO72" s="379"/>
      <c r="BWP72" s="379"/>
      <c r="BWQ72" s="379"/>
      <c r="BWR72" s="379"/>
      <c r="BWS72" s="379"/>
      <c r="BWT72" s="379"/>
      <c r="BWU72" s="379"/>
      <c r="BWV72" s="379"/>
      <c r="BWW72" s="379"/>
      <c r="BWX72" s="379"/>
      <c r="BWY72" s="379"/>
      <c r="BWZ72" s="379"/>
      <c r="BXA72" s="379"/>
      <c r="BXB72" s="379"/>
      <c r="BXC72" s="379"/>
      <c r="BXD72" s="379"/>
      <c r="BXE72" s="379"/>
      <c r="BXF72" s="379"/>
      <c r="BXG72" s="379"/>
      <c r="BXH72" s="379"/>
      <c r="BXI72" s="379"/>
      <c r="BXJ72" s="379"/>
      <c r="BXK72" s="379"/>
      <c r="BXL72" s="379"/>
      <c r="BXM72" s="379"/>
      <c r="BXN72" s="379"/>
      <c r="BXO72" s="379"/>
      <c r="BXP72" s="379"/>
      <c r="BXQ72" s="379"/>
      <c r="BXR72" s="379"/>
      <c r="BXS72" s="379"/>
      <c r="BXT72" s="379"/>
      <c r="BXU72" s="379"/>
      <c r="BXV72" s="379"/>
      <c r="BXW72" s="379"/>
      <c r="BXX72" s="379"/>
      <c r="BXY72" s="379"/>
      <c r="BXZ72" s="379"/>
      <c r="BYA72" s="379"/>
      <c r="BYB72" s="379"/>
      <c r="BYC72" s="379"/>
      <c r="BYD72" s="379"/>
      <c r="BYE72" s="379"/>
      <c r="BYF72" s="379"/>
      <c r="BYG72" s="379"/>
      <c r="BYH72" s="379"/>
      <c r="BYI72" s="379"/>
      <c r="BYJ72" s="379"/>
      <c r="BYK72" s="379"/>
      <c r="BYL72" s="379"/>
      <c r="BYM72" s="379"/>
      <c r="BYN72" s="379"/>
      <c r="BYO72" s="379"/>
      <c r="BYP72" s="379"/>
      <c r="BYQ72" s="379"/>
      <c r="BYR72" s="379"/>
      <c r="BYS72" s="379"/>
      <c r="BYT72" s="379"/>
      <c r="BYU72" s="379"/>
      <c r="BYV72" s="379"/>
      <c r="BYW72" s="379"/>
      <c r="BYX72" s="379"/>
      <c r="BYY72" s="379"/>
      <c r="BYZ72" s="379"/>
      <c r="BZA72" s="379"/>
      <c r="BZB72" s="379"/>
      <c r="BZC72" s="379"/>
      <c r="BZD72" s="379"/>
      <c r="BZE72" s="379"/>
      <c r="BZF72" s="379"/>
      <c r="BZG72" s="379"/>
      <c r="BZH72" s="379"/>
      <c r="BZI72" s="379"/>
      <c r="BZJ72" s="379"/>
      <c r="BZK72" s="379"/>
      <c r="BZL72" s="379"/>
      <c r="BZM72" s="379"/>
      <c r="BZN72" s="379"/>
      <c r="BZO72" s="379"/>
      <c r="BZP72" s="379"/>
      <c r="BZQ72" s="379"/>
      <c r="BZR72" s="379"/>
      <c r="BZS72" s="379"/>
      <c r="BZT72" s="379"/>
      <c r="BZU72" s="379"/>
      <c r="BZV72" s="379"/>
      <c r="BZW72" s="379"/>
      <c r="BZX72" s="379"/>
      <c r="BZY72" s="379"/>
      <c r="BZZ72" s="379"/>
      <c r="CAA72" s="379"/>
      <c r="CAB72" s="379"/>
      <c r="CAC72" s="379"/>
      <c r="CAD72" s="379"/>
      <c r="CAE72" s="379"/>
      <c r="CAF72" s="379"/>
      <c r="CAG72" s="379"/>
      <c r="CAH72" s="379"/>
      <c r="CAI72" s="379"/>
      <c r="CAJ72" s="379"/>
      <c r="CAK72" s="379"/>
      <c r="CAL72" s="379"/>
      <c r="CAM72" s="379"/>
      <c r="CAN72" s="379"/>
      <c r="CAO72" s="379"/>
      <c r="CAP72" s="379"/>
      <c r="CAQ72" s="379"/>
      <c r="CAR72" s="379"/>
      <c r="CAS72" s="379"/>
      <c r="CAT72" s="379"/>
      <c r="CAU72" s="379"/>
      <c r="CAV72" s="379"/>
      <c r="CAW72" s="379"/>
      <c r="CAX72" s="379"/>
      <c r="CAY72" s="379"/>
      <c r="CAZ72" s="379"/>
      <c r="CBA72" s="379"/>
      <c r="CBB72" s="379"/>
      <c r="CBC72" s="379"/>
      <c r="CBD72" s="379"/>
      <c r="CBE72" s="379"/>
      <c r="CBF72" s="379"/>
      <c r="CBG72" s="379"/>
      <c r="CBH72" s="379"/>
      <c r="CBI72" s="379"/>
      <c r="CBJ72" s="379"/>
      <c r="CBK72" s="379"/>
      <c r="CBL72" s="379"/>
      <c r="CBM72" s="379"/>
      <c r="CBN72" s="379"/>
      <c r="CBO72" s="379"/>
      <c r="CBP72" s="379"/>
      <c r="CBQ72" s="379"/>
      <c r="CBR72" s="379"/>
      <c r="CBS72" s="379"/>
      <c r="CBT72" s="379"/>
      <c r="CBU72" s="379"/>
      <c r="CBV72" s="379"/>
      <c r="CBW72" s="379"/>
      <c r="CBX72" s="379"/>
      <c r="CBY72" s="379"/>
      <c r="CBZ72" s="379"/>
      <c r="CCA72" s="379"/>
      <c r="CCB72" s="379"/>
      <c r="CCC72" s="379"/>
      <c r="CCD72" s="379"/>
      <c r="CCE72" s="379"/>
      <c r="CCF72" s="379"/>
      <c r="CCG72" s="379"/>
      <c r="CCH72" s="379"/>
      <c r="CCI72" s="379"/>
      <c r="CCJ72" s="379"/>
      <c r="CCK72" s="379"/>
      <c r="CCL72" s="379"/>
      <c r="CCM72" s="379"/>
      <c r="CCN72" s="379"/>
      <c r="CCO72" s="379"/>
      <c r="CCP72" s="379"/>
      <c r="CCQ72" s="379"/>
      <c r="CCR72" s="379"/>
      <c r="CCS72" s="379"/>
      <c r="CCT72" s="379"/>
      <c r="CCU72" s="379"/>
      <c r="CCV72" s="379"/>
      <c r="CCW72" s="379"/>
      <c r="CCX72" s="379"/>
      <c r="CCY72" s="379"/>
      <c r="CCZ72" s="379"/>
      <c r="CDA72" s="379"/>
      <c r="CDB72" s="379"/>
      <c r="CDC72" s="379"/>
      <c r="CDD72" s="379"/>
      <c r="CDE72" s="379"/>
      <c r="CDF72" s="379"/>
      <c r="CDG72" s="379"/>
      <c r="CDH72" s="379"/>
      <c r="CDI72" s="379"/>
      <c r="CDJ72" s="379"/>
      <c r="CDK72" s="379"/>
      <c r="CDL72" s="379"/>
      <c r="CDM72" s="379"/>
      <c r="CDN72" s="379"/>
      <c r="CDO72" s="379"/>
      <c r="CDP72" s="379"/>
      <c r="CDQ72" s="379"/>
      <c r="CDR72" s="379"/>
      <c r="CDS72" s="379"/>
      <c r="CDT72" s="379"/>
      <c r="CDU72" s="379"/>
      <c r="CDV72" s="379"/>
      <c r="CDW72" s="379"/>
      <c r="CDX72" s="379"/>
      <c r="CDY72" s="379"/>
      <c r="CDZ72" s="379"/>
      <c r="CEA72" s="379"/>
      <c r="CEB72" s="379"/>
      <c r="CEC72" s="379"/>
      <c r="CED72" s="379"/>
      <c r="CEE72" s="379"/>
      <c r="CEF72" s="379"/>
      <c r="CEG72" s="379"/>
      <c r="CEH72" s="379"/>
      <c r="CEI72" s="379"/>
      <c r="CEJ72" s="379"/>
      <c r="CEK72" s="379"/>
      <c r="CEL72" s="379"/>
      <c r="CEM72" s="379"/>
      <c r="CEN72" s="379"/>
      <c r="CEO72" s="379"/>
      <c r="CEP72" s="379"/>
      <c r="CEQ72" s="379"/>
      <c r="CER72" s="379"/>
      <c r="CES72" s="379"/>
      <c r="CET72" s="379"/>
      <c r="CEU72" s="379"/>
      <c r="CEV72" s="379"/>
      <c r="CEW72" s="379"/>
      <c r="CEX72" s="379"/>
      <c r="CEY72" s="379"/>
      <c r="CEZ72" s="379"/>
      <c r="CFA72" s="379"/>
      <c r="CFB72" s="379"/>
      <c r="CFC72" s="379"/>
      <c r="CFD72" s="379"/>
      <c r="CFE72" s="379"/>
      <c r="CFF72" s="379"/>
      <c r="CFG72" s="379"/>
      <c r="CFH72" s="379"/>
      <c r="CFI72" s="379"/>
      <c r="CFJ72" s="379"/>
      <c r="CFK72" s="379"/>
      <c r="CFL72" s="379"/>
      <c r="CFM72" s="379"/>
      <c r="CFN72" s="379"/>
      <c r="CFO72" s="379"/>
      <c r="CFP72" s="379"/>
      <c r="CFQ72" s="379"/>
      <c r="CFR72" s="379"/>
      <c r="CFS72" s="379"/>
      <c r="CFT72" s="379"/>
      <c r="CFU72" s="379"/>
      <c r="CFV72" s="379"/>
      <c r="CFW72" s="379"/>
      <c r="CFX72" s="379"/>
      <c r="CFY72" s="379"/>
      <c r="CFZ72" s="379"/>
      <c r="CGA72" s="379"/>
      <c r="CGB72" s="379"/>
      <c r="CGC72" s="379"/>
      <c r="CGD72" s="379"/>
      <c r="CGE72" s="379"/>
      <c r="CGF72" s="379"/>
      <c r="CGG72" s="379"/>
      <c r="CGH72" s="379"/>
      <c r="CGI72" s="379"/>
      <c r="CGJ72" s="379"/>
      <c r="CGK72" s="379"/>
      <c r="CGL72" s="379"/>
      <c r="CGM72" s="379"/>
      <c r="CGN72" s="379"/>
      <c r="CGO72" s="379"/>
      <c r="CGP72" s="379"/>
      <c r="CGQ72" s="379"/>
      <c r="CGR72" s="379"/>
      <c r="CGS72" s="379"/>
      <c r="CGT72" s="379"/>
      <c r="CGU72" s="379"/>
      <c r="CGV72" s="379"/>
      <c r="CGW72" s="379"/>
      <c r="CGX72" s="379"/>
      <c r="CGY72" s="379"/>
      <c r="CGZ72" s="379"/>
      <c r="CHA72" s="379"/>
      <c r="CHB72" s="379"/>
      <c r="CHC72" s="379"/>
      <c r="CHD72" s="379"/>
      <c r="CHE72" s="379"/>
      <c r="CHF72" s="379"/>
      <c r="CHG72" s="379"/>
      <c r="CHH72" s="379"/>
      <c r="CHI72" s="379"/>
      <c r="CHJ72" s="379"/>
      <c r="CHK72" s="379"/>
      <c r="CHL72" s="379"/>
      <c r="CHM72" s="379"/>
      <c r="CHN72" s="379"/>
      <c r="CHO72" s="379"/>
      <c r="CHP72" s="379"/>
      <c r="CHQ72" s="379"/>
      <c r="CHR72" s="379"/>
      <c r="CHS72" s="379"/>
      <c r="CHT72" s="379"/>
      <c r="CHU72" s="379"/>
      <c r="CHV72" s="379"/>
      <c r="CHW72" s="379"/>
      <c r="CHX72" s="379"/>
      <c r="CHY72" s="379"/>
      <c r="CHZ72" s="379"/>
      <c r="CIA72" s="379"/>
      <c r="CIB72" s="379"/>
      <c r="CIC72" s="379"/>
      <c r="CID72" s="379"/>
      <c r="CIE72" s="379"/>
      <c r="CIF72" s="379"/>
      <c r="CIG72" s="379"/>
      <c r="CIH72" s="379"/>
      <c r="CII72" s="379"/>
      <c r="CIJ72" s="379"/>
      <c r="CIK72" s="379"/>
      <c r="CIL72" s="379"/>
      <c r="CIM72" s="379"/>
      <c r="CIN72" s="379"/>
      <c r="CIO72" s="379"/>
      <c r="CIP72" s="379"/>
      <c r="CIQ72" s="379"/>
      <c r="CIR72" s="379"/>
      <c r="CIS72" s="379"/>
      <c r="CIT72" s="379"/>
      <c r="CIU72" s="379"/>
      <c r="CIV72" s="379"/>
      <c r="CIW72" s="379"/>
      <c r="CIX72" s="379"/>
      <c r="CIY72" s="379"/>
      <c r="CIZ72" s="379"/>
      <c r="CJA72" s="379"/>
      <c r="CJB72" s="379"/>
      <c r="CJC72" s="379"/>
      <c r="CJD72" s="379"/>
      <c r="CJE72" s="379"/>
      <c r="CJF72" s="379"/>
      <c r="CJG72" s="379"/>
      <c r="CJH72" s="379"/>
      <c r="CJI72" s="379"/>
      <c r="CJJ72" s="379"/>
      <c r="CJK72" s="379"/>
      <c r="CJL72" s="379"/>
      <c r="CJM72" s="379"/>
      <c r="CJN72" s="379"/>
      <c r="CJO72" s="379"/>
      <c r="CJP72" s="379"/>
      <c r="CJQ72" s="379"/>
      <c r="CJR72" s="379"/>
      <c r="CJS72" s="379"/>
      <c r="CJT72" s="379"/>
      <c r="CJU72" s="379"/>
      <c r="CJV72" s="379"/>
      <c r="CJW72" s="379"/>
      <c r="CJX72" s="379"/>
      <c r="CJY72" s="379"/>
      <c r="CJZ72" s="379"/>
      <c r="CKA72" s="379"/>
      <c r="CKB72" s="379"/>
      <c r="CKC72" s="379"/>
      <c r="CKD72" s="379"/>
      <c r="CKE72" s="379"/>
      <c r="CKF72" s="379"/>
      <c r="CKG72" s="379"/>
      <c r="CKH72" s="379"/>
      <c r="CKI72" s="379"/>
      <c r="CKJ72" s="379"/>
      <c r="CKK72" s="379"/>
      <c r="CKL72" s="379"/>
      <c r="CKM72" s="379"/>
      <c r="CKN72" s="379"/>
      <c r="CKO72" s="379"/>
      <c r="CKP72" s="379"/>
      <c r="CKQ72" s="379"/>
      <c r="CKR72" s="379"/>
      <c r="CKS72" s="379"/>
      <c r="CKT72" s="379"/>
      <c r="CKU72" s="379"/>
      <c r="CKV72" s="379"/>
      <c r="CKW72" s="379"/>
      <c r="CKX72" s="379"/>
      <c r="CKY72" s="379"/>
      <c r="CKZ72" s="379"/>
      <c r="CLA72" s="379"/>
      <c r="CLB72" s="379"/>
      <c r="CLC72" s="379"/>
      <c r="CLD72" s="379"/>
      <c r="CLE72" s="379"/>
      <c r="CLF72" s="379"/>
      <c r="CLG72" s="379"/>
      <c r="CLH72" s="379"/>
      <c r="CLI72" s="379"/>
      <c r="CLJ72" s="379"/>
      <c r="CLK72" s="379"/>
      <c r="CLL72" s="379"/>
      <c r="CLM72" s="379"/>
      <c r="CLN72" s="379"/>
      <c r="CLO72" s="379"/>
      <c r="CLP72" s="379"/>
      <c r="CLQ72" s="379"/>
      <c r="CLR72" s="379"/>
      <c r="CLS72" s="379"/>
      <c r="CLT72" s="379"/>
      <c r="CLU72" s="379"/>
      <c r="CLV72" s="379"/>
      <c r="CLW72" s="379"/>
      <c r="CLX72" s="379"/>
      <c r="CLY72" s="379"/>
      <c r="CLZ72" s="379"/>
      <c r="CMA72" s="379"/>
      <c r="CMB72" s="379"/>
      <c r="CMC72" s="379"/>
      <c r="CMD72" s="379"/>
      <c r="CME72" s="379"/>
      <c r="CMF72" s="379"/>
      <c r="CMG72" s="379"/>
      <c r="CMH72" s="379"/>
      <c r="CMI72" s="379"/>
      <c r="CMJ72" s="379"/>
      <c r="CMK72" s="379"/>
      <c r="CML72" s="379"/>
      <c r="CMM72" s="379"/>
      <c r="CMN72" s="379"/>
      <c r="CMO72" s="379"/>
      <c r="CMP72" s="379"/>
      <c r="CMQ72" s="379"/>
      <c r="CMR72" s="379"/>
      <c r="CMS72" s="379"/>
      <c r="CMT72" s="379"/>
      <c r="CMU72" s="379"/>
      <c r="CMV72" s="379"/>
      <c r="CMW72" s="379"/>
      <c r="CMX72" s="379"/>
      <c r="CMY72" s="379"/>
      <c r="CMZ72" s="379"/>
      <c r="CNA72" s="379"/>
      <c r="CNB72" s="379"/>
      <c r="CNC72" s="379"/>
      <c r="CND72" s="379"/>
      <c r="CNE72" s="379"/>
      <c r="CNF72" s="379"/>
      <c r="CNG72" s="379"/>
      <c r="CNH72" s="379"/>
      <c r="CNI72" s="379"/>
      <c r="CNJ72" s="379"/>
      <c r="CNK72" s="379"/>
      <c r="CNL72" s="379"/>
      <c r="CNM72" s="379"/>
      <c r="CNN72" s="379"/>
      <c r="CNO72" s="379"/>
      <c r="CNP72" s="379"/>
      <c r="CNQ72" s="379"/>
      <c r="CNR72" s="379"/>
      <c r="CNS72" s="379"/>
      <c r="CNT72" s="379"/>
      <c r="CNU72" s="379"/>
      <c r="CNV72" s="379"/>
      <c r="CNW72" s="379"/>
      <c r="CNX72" s="379"/>
      <c r="CNY72" s="379"/>
      <c r="CNZ72" s="379"/>
      <c r="COA72" s="379"/>
      <c r="COB72" s="379"/>
      <c r="COC72" s="379"/>
      <c r="COD72" s="379"/>
      <c r="COE72" s="379"/>
      <c r="COF72" s="379"/>
      <c r="COG72" s="379"/>
      <c r="COH72" s="379"/>
      <c r="COI72" s="379"/>
      <c r="COJ72" s="379"/>
      <c r="COK72" s="379"/>
      <c r="COL72" s="379"/>
      <c r="COM72" s="379"/>
      <c r="CON72" s="379"/>
      <c r="COO72" s="379"/>
      <c r="COP72" s="379"/>
      <c r="COQ72" s="379"/>
      <c r="COR72" s="379"/>
      <c r="COS72" s="379"/>
      <c r="COT72" s="379"/>
      <c r="COU72" s="379"/>
      <c r="COV72" s="379"/>
      <c r="COW72" s="379"/>
      <c r="COX72" s="379"/>
      <c r="COY72" s="379"/>
      <c r="COZ72" s="379"/>
      <c r="CPA72" s="379"/>
      <c r="CPB72" s="379"/>
      <c r="CPC72" s="379"/>
      <c r="CPD72" s="379"/>
      <c r="CPE72" s="379"/>
      <c r="CPF72" s="379"/>
      <c r="CPG72" s="379"/>
      <c r="CPH72" s="379"/>
      <c r="CPI72" s="379"/>
      <c r="CPJ72" s="379"/>
      <c r="CPK72" s="379"/>
      <c r="CPL72" s="379"/>
      <c r="CPM72" s="379"/>
      <c r="CPN72" s="379"/>
      <c r="CPO72" s="379"/>
      <c r="CPP72" s="379"/>
      <c r="CPQ72" s="379"/>
      <c r="CPR72" s="379"/>
      <c r="CPS72" s="379"/>
      <c r="CPT72" s="379"/>
      <c r="CPU72" s="379"/>
      <c r="CPV72" s="379"/>
      <c r="CPW72" s="379"/>
      <c r="CPX72" s="379"/>
      <c r="CPY72" s="379"/>
      <c r="CPZ72" s="379"/>
      <c r="CQA72" s="379"/>
      <c r="CQB72" s="379"/>
      <c r="CQC72" s="379"/>
      <c r="CQD72" s="379"/>
      <c r="CQE72" s="379"/>
      <c r="CQF72" s="379"/>
      <c r="CQG72" s="379"/>
      <c r="CQH72" s="379"/>
      <c r="CQI72" s="379"/>
      <c r="CQJ72" s="379"/>
      <c r="CQK72" s="379"/>
      <c r="CQL72" s="379"/>
      <c r="CQM72" s="379"/>
      <c r="CQN72" s="379"/>
      <c r="CQO72" s="379"/>
      <c r="CQP72" s="379"/>
      <c r="CQQ72" s="379"/>
      <c r="CQR72" s="379"/>
      <c r="CQS72" s="379"/>
      <c r="CQT72" s="379"/>
      <c r="CQU72" s="379"/>
      <c r="CQV72" s="379"/>
      <c r="CQW72" s="379"/>
      <c r="CQX72" s="379"/>
      <c r="CQY72" s="379"/>
      <c r="CQZ72" s="379"/>
      <c r="CRA72" s="379"/>
      <c r="CRB72" s="379"/>
      <c r="CRC72" s="379"/>
      <c r="CRD72" s="379"/>
      <c r="CRE72" s="379"/>
      <c r="CRF72" s="379"/>
      <c r="CRG72" s="379"/>
      <c r="CRH72" s="379"/>
      <c r="CRI72" s="379"/>
      <c r="CRJ72" s="379"/>
      <c r="CRK72" s="379"/>
      <c r="CRL72" s="379"/>
      <c r="CRM72" s="379"/>
      <c r="CRN72" s="379"/>
      <c r="CRO72" s="379"/>
      <c r="CRP72" s="379"/>
      <c r="CRQ72" s="379"/>
      <c r="CRR72" s="379"/>
      <c r="CRS72" s="379"/>
      <c r="CRT72" s="379"/>
      <c r="CRU72" s="379"/>
      <c r="CRV72" s="379"/>
      <c r="CRW72" s="379"/>
      <c r="CRX72" s="379"/>
      <c r="CRY72" s="379"/>
      <c r="CRZ72" s="379"/>
      <c r="CSA72" s="379"/>
      <c r="CSB72" s="379"/>
      <c r="CSC72" s="379"/>
      <c r="CSD72" s="379"/>
      <c r="CSE72" s="379"/>
      <c r="CSF72" s="379"/>
      <c r="CSG72" s="379"/>
      <c r="CSH72" s="379"/>
      <c r="CSI72" s="379"/>
      <c r="CSJ72" s="379"/>
      <c r="CSK72" s="379"/>
      <c r="CSL72" s="379"/>
      <c r="CSM72" s="379"/>
      <c r="CSN72" s="379"/>
      <c r="CSO72" s="379"/>
      <c r="CSP72" s="379"/>
      <c r="CSQ72" s="379"/>
      <c r="CSR72" s="379"/>
      <c r="CSS72" s="379"/>
      <c r="CST72" s="379"/>
      <c r="CSU72" s="379"/>
      <c r="CSV72" s="379"/>
      <c r="CSW72" s="379"/>
      <c r="CSX72" s="379"/>
      <c r="CSY72" s="379"/>
      <c r="CSZ72" s="379"/>
      <c r="CTA72" s="379"/>
      <c r="CTB72" s="379"/>
      <c r="CTC72" s="379"/>
      <c r="CTD72" s="379"/>
      <c r="CTE72" s="379"/>
      <c r="CTF72" s="379"/>
      <c r="CTG72" s="379"/>
      <c r="CTH72" s="379"/>
      <c r="CTI72" s="379"/>
      <c r="CTJ72" s="379"/>
      <c r="CTK72" s="379"/>
      <c r="CTL72" s="379"/>
      <c r="CTM72" s="379"/>
      <c r="CTN72" s="379"/>
      <c r="CTO72" s="379"/>
      <c r="CTP72" s="379"/>
      <c r="CTQ72" s="379"/>
      <c r="CTR72" s="379"/>
      <c r="CTS72" s="379"/>
      <c r="CTT72" s="379"/>
      <c r="CTU72" s="379"/>
      <c r="CTV72" s="379"/>
      <c r="CTW72" s="379"/>
      <c r="CTX72" s="379"/>
      <c r="CTY72" s="379"/>
      <c r="CTZ72" s="379"/>
      <c r="CUA72" s="379"/>
      <c r="CUB72" s="379"/>
      <c r="CUC72" s="379"/>
      <c r="CUD72" s="379"/>
      <c r="CUE72" s="379"/>
      <c r="CUF72" s="379"/>
      <c r="CUG72" s="379"/>
      <c r="CUH72" s="379"/>
      <c r="CUI72" s="379"/>
      <c r="CUJ72" s="379"/>
      <c r="CUK72" s="379"/>
      <c r="CUL72" s="379"/>
      <c r="CUM72" s="379"/>
      <c r="CUN72" s="379"/>
      <c r="CUO72" s="379"/>
      <c r="CUP72" s="379"/>
      <c r="CUQ72" s="379"/>
      <c r="CUR72" s="379"/>
      <c r="CUS72" s="379"/>
      <c r="CUT72" s="379"/>
      <c r="CUU72" s="379"/>
      <c r="CUV72" s="379"/>
      <c r="CUW72" s="379"/>
      <c r="CUX72" s="379"/>
      <c r="CUY72" s="379"/>
      <c r="CUZ72" s="379"/>
      <c r="CVA72" s="379"/>
      <c r="CVB72" s="379"/>
      <c r="CVC72" s="379"/>
      <c r="CVD72" s="379"/>
      <c r="CVE72" s="379"/>
      <c r="CVF72" s="379"/>
      <c r="CVG72" s="379"/>
      <c r="CVH72" s="379"/>
      <c r="CVI72" s="379"/>
      <c r="CVJ72" s="379"/>
      <c r="CVK72" s="379"/>
      <c r="CVL72" s="379"/>
      <c r="CVM72" s="379"/>
      <c r="CVN72" s="379"/>
      <c r="CVO72" s="379"/>
      <c r="CVP72" s="379"/>
      <c r="CVQ72" s="379"/>
      <c r="CVR72" s="379"/>
      <c r="CVS72" s="379"/>
      <c r="CVT72" s="379"/>
      <c r="CVU72" s="379"/>
      <c r="CVV72" s="379"/>
      <c r="CVW72" s="379"/>
      <c r="CVX72" s="379"/>
      <c r="CVY72" s="379"/>
      <c r="CVZ72" s="379"/>
      <c r="CWA72" s="379"/>
      <c r="CWB72" s="379"/>
      <c r="CWC72" s="379"/>
      <c r="CWD72" s="379"/>
      <c r="CWE72" s="379"/>
      <c r="CWF72" s="379"/>
      <c r="CWG72" s="379"/>
      <c r="CWH72" s="379"/>
      <c r="CWI72" s="379"/>
      <c r="CWJ72" s="379"/>
      <c r="CWK72" s="379"/>
      <c r="CWL72" s="379"/>
      <c r="CWM72" s="379"/>
      <c r="CWN72" s="379"/>
      <c r="CWO72" s="379"/>
      <c r="CWP72" s="379"/>
      <c r="CWQ72" s="379"/>
      <c r="CWR72" s="379"/>
      <c r="CWS72" s="379"/>
      <c r="CWT72" s="379"/>
      <c r="CWU72" s="379"/>
      <c r="CWV72" s="379"/>
      <c r="CWW72" s="379"/>
      <c r="CWX72" s="379"/>
      <c r="CWY72" s="379"/>
      <c r="CWZ72" s="379"/>
      <c r="CXA72" s="379"/>
      <c r="CXB72" s="379"/>
      <c r="CXC72" s="379"/>
      <c r="CXD72" s="379"/>
      <c r="CXE72" s="379"/>
      <c r="CXF72" s="379"/>
      <c r="CXG72" s="379"/>
      <c r="CXH72" s="379"/>
      <c r="CXI72" s="379"/>
      <c r="CXJ72" s="379"/>
      <c r="CXK72" s="379"/>
      <c r="CXL72" s="379"/>
      <c r="CXM72" s="379"/>
      <c r="CXN72" s="379"/>
      <c r="CXO72" s="379"/>
      <c r="CXP72" s="379"/>
      <c r="CXQ72" s="379"/>
      <c r="CXR72" s="379"/>
      <c r="CXS72" s="379"/>
      <c r="CXT72" s="379"/>
      <c r="CXU72" s="379"/>
      <c r="CXV72" s="379"/>
      <c r="CXW72" s="379"/>
      <c r="CXX72" s="379"/>
      <c r="CXY72" s="379"/>
      <c r="CXZ72" s="379"/>
      <c r="CYA72" s="379"/>
      <c r="CYB72" s="379"/>
      <c r="CYC72" s="379"/>
      <c r="CYD72" s="379"/>
      <c r="CYE72" s="379"/>
      <c r="CYF72" s="379"/>
      <c r="CYG72" s="379"/>
      <c r="CYH72" s="379"/>
      <c r="CYI72" s="379"/>
      <c r="CYJ72" s="379"/>
      <c r="CYK72" s="379"/>
      <c r="CYL72" s="379"/>
      <c r="CYM72" s="379"/>
      <c r="CYN72" s="379"/>
      <c r="CYO72" s="379"/>
      <c r="CYP72" s="379"/>
      <c r="CYQ72" s="379"/>
      <c r="CYR72" s="379"/>
      <c r="CYS72" s="379"/>
      <c r="CYT72" s="379"/>
      <c r="CYU72" s="379"/>
      <c r="CYV72" s="379"/>
      <c r="CYW72" s="379"/>
      <c r="CYX72" s="379"/>
      <c r="CYY72" s="379"/>
      <c r="CYZ72" s="379"/>
      <c r="CZA72" s="379"/>
      <c r="CZB72" s="379"/>
      <c r="CZC72" s="379"/>
      <c r="CZD72" s="379"/>
      <c r="CZE72" s="379"/>
      <c r="CZF72" s="379"/>
      <c r="CZG72" s="379"/>
      <c r="CZH72" s="379"/>
      <c r="CZI72" s="379"/>
      <c r="CZJ72" s="379"/>
      <c r="CZK72" s="379"/>
      <c r="CZL72" s="379"/>
      <c r="CZM72" s="379"/>
      <c r="CZN72" s="379"/>
      <c r="CZO72" s="379"/>
      <c r="CZP72" s="379"/>
      <c r="CZQ72" s="379"/>
      <c r="CZR72" s="379"/>
      <c r="CZS72" s="379"/>
      <c r="CZT72" s="379"/>
      <c r="CZU72" s="379"/>
      <c r="CZV72" s="379"/>
      <c r="CZW72" s="379"/>
      <c r="CZX72" s="379"/>
      <c r="CZY72" s="379"/>
      <c r="CZZ72" s="379"/>
      <c r="DAA72" s="379"/>
      <c r="DAB72" s="379"/>
      <c r="DAC72" s="379"/>
      <c r="DAD72" s="379"/>
      <c r="DAE72" s="379"/>
      <c r="DAF72" s="379"/>
      <c r="DAG72" s="379"/>
      <c r="DAH72" s="379"/>
      <c r="DAI72" s="379"/>
      <c r="DAJ72" s="379"/>
      <c r="DAK72" s="379"/>
      <c r="DAL72" s="379"/>
      <c r="DAM72" s="379"/>
      <c r="DAN72" s="379"/>
      <c r="DAO72" s="379"/>
      <c r="DAP72" s="379"/>
      <c r="DAQ72" s="379"/>
      <c r="DAR72" s="379"/>
      <c r="DAS72" s="379"/>
      <c r="DAT72" s="379"/>
      <c r="DAU72" s="379"/>
      <c r="DAV72" s="379"/>
      <c r="DAW72" s="379"/>
      <c r="DAX72" s="379"/>
      <c r="DAY72" s="379"/>
      <c r="DAZ72" s="379"/>
      <c r="DBA72" s="379"/>
      <c r="DBB72" s="379"/>
      <c r="DBC72" s="379"/>
      <c r="DBD72" s="379"/>
      <c r="DBE72" s="379"/>
      <c r="DBF72" s="379"/>
      <c r="DBG72" s="379"/>
      <c r="DBH72" s="379"/>
      <c r="DBI72" s="379"/>
      <c r="DBJ72" s="379"/>
      <c r="DBK72" s="379"/>
      <c r="DBL72" s="379"/>
      <c r="DBM72" s="379"/>
      <c r="DBN72" s="379"/>
      <c r="DBO72" s="379"/>
      <c r="DBP72" s="379"/>
      <c r="DBQ72" s="379"/>
      <c r="DBR72" s="379"/>
      <c r="DBS72" s="379"/>
      <c r="DBT72" s="379"/>
      <c r="DBU72" s="379"/>
      <c r="DBV72" s="379"/>
      <c r="DBW72" s="379"/>
      <c r="DBX72" s="379"/>
      <c r="DBY72" s="379"/>
      <c r="DBZ72" s="379"/>
      <c r="DCA72" s="379"/>
      <c r="DCB72" s="379"/>
      <c r="DCC72" s="379"/>
      <c r="DCD72" s="379"/>
      <c r="DCE72" s="379"/>
      <c r="DCF72" s="379"/>
      <c r="DCG72" s="379"/>
      <c r="DCH72" s="379"/>
      <c r="DCI72" s="379"/>
      <c r="DCJ72" s="379"/>
      <c r="DCK72" s="379"/>
      <c r="DCL72" s="379"/>
      <c r="DCM72" s="379"/>
      <c r="DCN72" s="379"/>
      <c r="DCO72" s="379"/>
      <c r="DCP72" s="379"/>
      <c r="DCQ72" s="379"/>
      <c r="DCR72" s="379"/>
      <c r="DCS72" s="379"/>
      <c r="DCT72" s="379"/>
      <c r="DCU72" s="379"/>
      <c r="DCV72" s="379"/>
      <c r="DCW72" s="379"/>
      <c r="DCX72" s="379"/>
      <c r="DCY72" s="379"/>
      <c r="DCZ72" s="379"/>
      <c r="DDA72" s="379"/>
      <c r="DDB72" s="379"/>
      <c r="DDC72" s="379"/>
      <c r="DDD72" s="379"/>
      <c r="DDE72" s="379"/>
      <c r="DDF72" s="379"/>
      <c r="DDG72" s="379"/>
      <c r="DDH72" s="379"/>
      <c r="DDI72" s="379"/>
      <c r="DDJ72" s="379"/>
      <c r="DDK72" s="379"/>
      <c r="DDL72" s="379"/>
      <c r="DDM72" s="379"/>
      <c r="DDN72" s="379"/>
      <c r="DDO72" s="379"/>
      <c r="DDP72" s="379"/>
      <c r="DDQ72" s="379"/>
      <c r="DDR72" s="379"/>
      <c r="DDS72" s="379"/>
      <c r="DDT72" s="379"/>
      <c r="DDU72" s="379"/>
      <c r="DDV72" s="379"/>
      <c r="DDW72" s="379"/>
      <c r="DDX72" s="379"/>
      <c r="DDY72" s="379"/>
      <c r="DDZ72" s="379"/>
      <c r="DEA72" s="379"/>
      <c r="DEB72" s="379"/>
      <c r="DEC72" s="379"/>
      <c r="DED72" s="379"/>
      <c r="DEE72" s="379"/>
      <c r="DEF72" s="379"/>
      <c r="DEG72" s="379"/>
      <c r="DEH72" s="379"/>
      <c r="DEI72" s="379"/>
      <c r="DEJ72" s="379"/>
      <c r="DEK72" s="379"/>
      <c r="DEL72" s="379"/>
      <c r="DEM72" s="379"/>
      <c r="DEN72" s="379"/>
      <c r="DEO72" s="379"/>
      <c r="DEP72" s="379"/>
      <c r="DEQ72" s="379"/>
      <c r="DER72" s="379"/>
      <c r="DES72" s="379"/>
      <c r="DET72" s="379"/>
      <c r="DEU72" s="379"/>
      <c r="DEV72" s="379"/>
      <c r="DEW72" s="379"/>
      <c r="DEX72" s="379"/>
      <c r="DEY72" s="379"/>
      <c r="DEZ72" s="379"/>
      <c r="DFA72" s="379"/>
      <c r="DFB72" s="379"/>
      <c r="DFC72" s="379"/>
      <c r="DFD72" s="379"/>
      <c r="DFE72" s="379"/>
      <c r="DFF72" s="379"/>
      <c r="DFG72" s="379"/>
      <c r="DFH72" s="379"/>
      <c r="DFI72" s="379"/>
      <c r="DFJ72" s="379"/>
      <c r="DFK72" s="379"/>
      <c r="DFL72" s="379"/>
      <c r="DFM72" s="379"/>
      <c r="DFN72" s="379"/>
      <c r="DFO72" s="379"/>
      <c r="DFP72" s="379"/>
      <c r="DFQ72" s="379"/>
      <c r="DFR72" s="379"/>
      <c r="DFS72" s="379"/>
      <c r="DFT72" s="379"/>
      <c r="DFU72" s="379"/>
      <c r="DFV72" s="379"/>
      <c r="DFW72" s="379"/>
      <c r="DFX72" s="379"/>
      <c r="DFY72" s="379"/>
      <c r="DFZ72" s="379"/>
      <c r="DGA72" s="379"/>
      <c r="DGB72" s="379"/>
      <c r="DGC72" s="379"/>
      <c r="DGD72" s="379"/>
      <c r="DGE72" s="379"/>
      <c r="DGF72" s="379"/>
      <c r="DGG72" s="379"/>
      <c r="DGH72" s="379"/>
      <c r="DGI72" s="379"/>
      <c r="DGJ72" s="379"/>
      <c r="DGK72" s="379"/>
      <c r="DGL72" s="379"/>
      <c r="DGM72" s="379"/>
      <c r="DGN72" s="379"/>
      <c r="DGO72" s="379"/>
      <c r="DGP72" s="379"/>
      <c r="DGQ72" s="379"/>
      <c r="DGR72" s="379"/>
      <c r="DGS72" s="379"/>
      <c r="DGT72" s="379"/>
      <c r="DGU72" s="379"/>
      <c r="DGV72" s="379"/>
      <c r="DGW72" s="379"/>
      <c r="DGX72" s="379"/>
      <c r="DGY72" s="379"/>
      <c r="DGZ72" s="379"/>
      <c r="DHA72" s="379"/>
      <c r="DHB72" s="379"/>
      <c r="DHC72" s="379"/>
      <c r="DHD72" s="379"/>
      <c r="DHE72" s="379"/>
      <c r="DHF72" s="379"/>
      <c r="DHG72" s="379"/>
      <c r="DHH72" s="379"/>
      <c r="DHI72" s="379"/>
      <c r="DHJ72" s="379"/>
      <c r="DHK72" s="379"/>
      <c r="DHL72" s="379"/>
      <c r="DHM72" s="379"/>
      <c r="DHN72" s="379"/>
      <c r="DHO72" s="379"/>
      <c r="DHP72" s="379"/>
      <c r="DHQ72" s="379"/>
      <c r="DHR72" s="379"/>
      <c r="DHS72" s="379"/>
      <c r="DHT72" s="379"/>
      <c r="DHU72" s="379"/>
      <c r="DHV72" s="379"/>
      <c r="DHW72" s="379"/>
      <c r="DHX72" s="379"/>
      <c r="DHY72" s="379"/>
      <c r="DHZ72" s="379"/>
      <c r="DIA72" s="379"/>
      <c r="DIB72" s="379"/>
      <c r="DIC72" s="379"/>
      <c r="DID72" s="379"/>
      <c r="DIE72" s="379"/>
      <c r="DIF72" s="379"/>
      <c r="DIG72" s="379"/>
      <c r="DIH72" s="379"/>
      <c r="DII72" s="379"/>
      <c r="DIJ72" s="379"/>
      <c r="DIK72" s="379"/>
      <c r="DIL72" s="379"/>
      <c r="DIM72" s="379"/>
      <c r="DIN72" s="379"/>
      <c r="DIO72" s="379"/>
      <c r="DIP72" s="379"/>
      <c r="DIQ72" s="379"/>
      <c r="DIR72" s="379"/>
      <c r="DIS72" s="379"/>
      <c r="DIT72" s="379"/>
      <c r="DIU72" s="379"/>
      <c r="DIV72" s="379"/>
      <c r="DIW72" s="379"/>
      <c r="DIX72" s="379"/>
      <c r="DIY72" s="379"/>
      <c r="DIZ72" s="379"/>
      <c r="DJA72" s="379"/>
      <c r="DJB72" s="379"/>
      <c r="DJC72" s="379"/>
      <c r="DJD72" s="379"/>
      <c r="DJE72" s="379"/>
      <c r="DJF72" s="379"/>
      <c r="DJG72" s="379"/>
      <c r="DJH72" s="379"/>
      <c r="DJI72" s="379"/>
      <c r="DJJ72" s="379"/>
      <c r="DJK72" s="379"/>
      <c r="DJL72" s="379"/>
      <c r="DJM72" s="379"/>
      <c r="DJN72" s="379"/>
      <c r="DJO72" s="379"/>
      <c r="DJP72" s="379"/>
      <c r="DJQ72" s="379"/>
      <c r="DJR72" s="379"/>
      <c r="DJS72" s="379"/>
      <c r="DJT72" s="379"/>
      <c r="DJU72" s="379"/>
      <c r="DJV72" s="379"/>
      <c r="DJW72" s="379"/>
      <c r="DJX72" s="379"/>
      <c r="DJY72" s="379"/>
      <c r="DJZ72" s="379"/>
      <c r="DKA72" s="379"/>
      <c r="DKB72" s="379"/>
      <c r="DKC72" s="379"/>
      <c r="DKD72" s="379"/>
      <c r="DKE72" s="379"/>
      <c r="DKF72" s="379"/>
      <c r="DKG72" s="379"/>
      <c r="DKH72" s="379"/>
      <c r="DKI72" s="379"/>
      <c r="DKJ72" s="379"/>
      <c r="DKK72" s="379"/>
      <c r="DKL72" s="379"/>
      <c r="DKM72" s="379"/>
      <c r="DKN72" s="379"/>
      <c r="DKO72" s="379"/>
      <c r="DKP72" s="379"/>
      <c r="DKQ72" s="379"/>
      <c r="DKR72" s="379"/>
      <c r="DKS72" s="379"/>
      <c r="DKT72" s="379"/>
      <c r="DKU72" s="379"/>
      <c r="DKV72" s="379"/>
      <c r="DKW72" s="379"/>
      <c r="DKX72" s="379"/>
      <c r="DKY72" s="379"/>
      <c r="DKZ72" s="379"/>
      <c r="DLA72" s="379"/>
      <c r="DLB72" s="379"/>
      <c r="DLC72" s="379"/>
      <c r="DLD72" s="379"/>
      <c r="DLE72" s="379"/>
      <c r="DLF72" s="379"/>
      <c r="DLG72" s="379"/>
      <c r="DLH72" s="379"/>
      <c r="DLI72" s="379"/>
      <c r="DLJ72" s="379"/>
      <c r="DLK72" s="379"/>
      <c r="DLL72" s="379"/>
      <c r="DLM72" s="379"/>
      <c r="DLN72" s="379"/>
      <c r="DLO72" s="379"/>
      <c r="DLP72" s="379"/>
      <c r="DLQ72" s="379"/>
      <c r="DLR72" s="379"/>
      <c r="DLS72" s="379"/>
      <c r="DLT72" s="379"/>
      <c r="DLU72" s="379"/>
      <c r="DLV72" s="379"/>
      <c r="DLW72" s="379"/>
      <c r="DLX72" s="379"/>
      <c r="DLY72" s="379"/>
      <c r="DLZ72" s="379"/>
      <c r="DMA72" s="379"/>
      <c r="DMB72" s="379"/>
      <c r="DMC72" s="379"/>
      <c r="DMD72" s="379"/>
      <c r="DME72" s="379"/>
      <c r="DMF72" s="379"/>
      <c r="DMG72" s="379"/>
      <c r="DMH72" s="379"/>
      <c r="DMI72" s="379"/>
      <c r="DMJ72" s="379"/>
      <c r="DMK72" s="379"/>
      <c r="DML72" s="379"/>
      <c r="DMM72" s="379"/>
      <c r="DMN72" s="379"/>
      <c r="DMO72" s="379"/>
      <c r="DMP72" s="379"/>
      <c r="DMQ72" s="379"/>
      <c r="DMR72" s="379"/>
      <c r="DMS72" s="379"/>
      <c r="DMT72" s="379"/>
      <c r="DMU72" s="379"/>
      <c r="DMV72" s="379"/>
      <c r="DMW72" s="379"/>
      <c r="DMX72" s="379"/>
      <c r="DMY72" s="379"/>
      <c r="DMZ72" s="379"/>
      <c r="DNA72" s="379"/>
      <c r="DNB72" s="379"/>
      <c r="DNC72" s="379"/>
      <c r="DND72" s="379"/>
      <c r="DNE72" s="379"/>
      <c r="DNF72" s="379"/>
      <c r="DNG72" s="379"/>
      <c r="DNH72" s="379"/>
      <c r="DNI72" s="379"/>
      <c r="DNJ72" s="379"/>
      <c r="DNK72" s="379"/>
      <c r="DNL72" s="379"/>
      <c r="DNM72" s="379"/>
      <c r="DNN72" s="379"/>
      <c r="DNO72" s="379"/>
      <c r="DNP72" s="379"/>
      <c r="DNQ72" s="379"/>
      <c r="DNR72" s="379"/>
      <c r="DNS72" s="379"/>
      <c r="DNT72" s="379"/>
      <c r="DNU72" s="379"/>
      <c r="DNV72" s="379"/>
      <c r="DNW72" s="379"/>
      <c r="DNX72" s="379"/>
      <c r="DNY72" s="379"/>
      <c r="DNZ72" s="379"/>
      <c r="DOA72" s="379"/>
      <c r="DOB72" s="379"/>
      <c r="DOC72" s="379"/>
      <c r="DOD72" s="379"/>
      <c r="DOE72" s="379"/>
      <c r="DOF72" s="379"/>
      <c r="DOG72" s="379"/>
      <c r="DOH72" s="379"/>
      <c r="DOI72" s="379"/>
      <c r="DOJ72" s="379"/>
      <c r="DOK72" s="379"/>
      <c r="DOL72" s="379"/>
      <c r="DOM72" s="379"/>
      <c r="DON72" s="379"/>
      <c r="DOO72" s="379"/>
      <c r="DOP72" s="379"/>
      <c r="DOQ72" s="379"/>
      <c r="DOR72" s="379"/>
      <c r="DOS72" s="379"/>
      <c r="DOT72" s="379"/>
      <c r="DOU72" s="379"/>
      <c r="DOV72" s="379"/>
      <c r="DOW72" s="379"/>
      <c r="DOX72" s="379"/>
      <c r="DOY72" s="379"/>
      <c r="DOZ72" s="379"/>
      <c r="DPA72" s="379"/>
      <c r="DPB72" s="379"/>
      <c r="DPC72" s="379"/>
      <c r="DPD72" s="379"/>
      <c r="DPE72" s="379"/>
      <c r="DPF72" s="379"/>
      <c r="DPG72" s="379"/>
      <c r="DPH72" s="379"/>
      <c r="DPI72" s="379"/>
      <c r="DPJ72" s="379"/>
      <c r="DPK72" s="379"/>
      <c r="DPL72" s="379"/>
      <c r="DPM72" s="379"/>
      <c r="DPN72" s="379"/>
      <c r="DPO72" s="379"/>
      <c r="DPP72" s="379"/>
      <c r="DPQ72" s="379"/>
      <c r="DPR72" s="379"/>
      <c r="DPS72" s="379"/>
      <c r="DPT72" s="379"/>
      <c r="DPU72" s="379"/>
      <c r="DPV72" s="379"/>
      <c r="DPW72" s="379"/>
      <c r="DPX72" s="379"/>
      <c r="DPY72" s="379"/>
      <c r="DPZ72" s="379"/>
      <c r="DQA72" s="379"/>
      <c r="DQB72" s="379"/>
      <c r="DQC72" s="379"/>
      <c r="DQD72" s="379"/>
      <c r="DQE72" s="379"/>
      <c r="DQF72" s="379"/>
      <c r="DQG72" s="379"/>
      <c r="DQH72" s="379"/>
      <c r="DQI72" s="379"/>
      <c r="DQJ72" s="379"/>
      <c r="DQK72" s="379"/>
      <c r="DQL72" s="379"/>
      <c r="DQM72" s="379"/>
      <c r="DQN72" s="379"/>
      <c r="DQO72" s="379"/>
      <c r="DQP72" s="379"/>
      <c r="DQQ72" s="379"/>
      <c r="DQR72" s="379"/>
      <c r="DQS72" s="379"/>
      <c r="DQT72" s="379"/>
      <c r="DQU72" s="379"/>
      <c r="DQV72" s="379"/>
      <c r="DQW72" s="379"/>
      <c r="DQX72" s="379"/>
      <c r="DQY72" s="379"/>
      <c r="DQZ72" s="379"/>
      <c r="DRA72" s="379"/>
      <c r="DRB72" s="379"/>
      <c r="DRC72" s="379"/>
      <c r="DRD72" s="379"/>
      <c r="DRE72" s="379"/>
      <c r="DRF72" s="379"/>
      <c r="DRG72" s="379"/>
      <c r="DRH72" s="379"/>
      <c r="DRI72" s="379"/>
      <c r="DRJ72" s="379"/>
      <c r="DRK72" s="379"/>
      <c r="DRL72" s="379"/>
      <c r="DRM72" s="379"/>
      <c r="DRN72" s="379"/>
      <c r="DRO72" s="379"/>
      <c r="DRP72" s="379"/>
      <c r="DRQ72" s="379"/>
      <c r="DRR72" s="379"/>
      <c r="DRS72" s="379"/>
      <c r="DRT72" s="379"/>
      <c r="DRU72" s="379"/>
      <c r="DRV72" s="379"/>
      <c r="DRW72" s="379"/>
      <c r="DRX72" s="379"/>
      <c r="DRY72" s="379"/>
      <c r="DRZ72" s="379"/>
      <c r="DSA72" s="379"/>
      <c r="DSB72" s="379"/>
      <c r="DSC72" s="379"/>
      <c r="DSD72" s="379"/>
      <c r="DSE72" s="379"/>
      <c r="DSF72" s="379"/>
      <c r="DSG72" s="379"/>
      <c r="DSH72" s="379"/>
      <c r="DSI72" s="379"/>
      <c r="DSJ72" s="379"/>
      <c r="DSK72" s="379"/>
      <c r="DSL72" s="379"/>
      <c r="DSM72" s="379"/>
      <c r="DSN72" s="379"/>
      <c r="DSO72" s="379"/>
      <c r="DSP72" s="379"/>
      <c r="DSQ72" s="379"/>
      <c r="DSR72" s="379"/>
      <c r="DSS72" s="379"/>
      <c r="DST72" s="379"/>
      <c r="DSU72" s="379"/>
      <c r="DSV72" s="379"/>
      <c r="DSW72" s="379"/>
      <c r="DSX72" s="379"/>
      <c r="DSY72" s="379"/>
      <c r="DSZ72" s="379"/>
      <c r="DTA72" s="379"/>
      <c r="DTB72" s="379"/>
      <c r="DTC72" s="379"/>
      <c r="DTD72" s="379"/>
      <c r="DTE72" s="379"/>
      <c r="DTF72" s="379"/>
      <c r="DTG72" s="379"/>
      <c r="DTH72" s="379"/>
      <c r="DTI72" s="379"/>
      <c r="DTJ72" s="379"/>
      <c r="DTK72" s="379"/>
      <c r="DTL72" s="379"/>
      <c r="DTM72" s="379"/>
      <c r="DTN72" s="379"/>
      <c r="DTO72" s="379"/>
      <c r="DTP72" s="379"/>
      <c r="DTQ72" s="379"/>
      <c r="DTR72" s="379"/>
      <c r="DTS72" s="379"/>
      <c r="DTT72" s="379"/>
      <c r="DTU72" s="379"/>
      <c r="DTV72" s="379"/>
      <c r="DTW72" s="379"/>
      <c r="DTX72" s="379"/>
      <c r="DTY72" s="379"/>
      <c r="DTZ72" s="379"/>
      <c r="DUA72" s="379"/>
      <c r="DUB72" s="379"/>
      <c r="DUC72" s="379"/>
      <c r="DUD72" s="379"/>
      <c r="DUE72" s="379"/>
      <c r="DUF72" s="379"/>
      <c r="DUG72" s="379"/>
      <c r="DUH72" s="379"/>
      <c r="DUI72" s="379"/>
      <c r="DUJ72" s="379"/>
      <c r="DUK72" s="379"/>
      <c r="DUL72" s="379"/>
      <c r="DUM72" s="379"/>
      <c r="DUN72" s="379"/>
      <c r="DUO72" s="379"/>
      <c r="DUP72" s="379"/>
      <c r="DUQ72" s="379"/>
      <c r="DUR72" s="379"/>
      <c r="DUS72" s="379"/>
      <c r="DUT72" s="379"/>
      <c r="DUU72" s="379"/>
      <c r="DUV72" s="379"/>
      <c r="DUW72" s="379"/>
      <c r="DUX72" s="379"/>
      <c r="DUY72" s="379"/>
      <c r="DUZ72" s="379"/>
      <c r="DVA72" s="379"/>
      <c r="DVB72" s="379"/>
      <c r="DVC72" s="379"/>
      <c r="DVD72" s="379"/>
      <c r="DVE72" s="379"/>
      <c r="DVF72" s="379"/>
      <c r="DVG72" s="379"/>
      <c r="DVH72" s="379"/>
      <c r="DVI72" s="379"/>
      <c r="DVJ72" s="379"/>
      <c r="DVK72" s="379"/>
      <c r="DVL72" s="379"/>
      <c r="DVM72" s="379"/>
      <c r="DVN72" s="379"/>
      <c r="DVO72" s="379"/>
      <c r="DVP72" s="379"/>
      <c r="DVQ72" s="379"/>
      <c r="DVR72" s="379"/>
      <c r="DVS72" s="379"/>
      <c r="DVT72" s="379"/>
      <c r="DVU72" s="379"/>
      <c r="DVV72" s="379"/>
      <c r="DVW72" s="379"/>
      <c r="DVX72" s="379"/>
      <c r="DVY72" s="379"/>
      <c r="DVZ72" s="379"/>
      <c r="DWA72" s="379"/>
      <c r="DWB72" s="379"/>
      <c r="DWC72" s="379"/>
      <c r="DWD72" s="379"/>
      <c r="DWE72" s="379"/>
      <c r="DWF72" s="379"/>
      <c r="DWG72" s="379"/>
      <c r="DWH72" s="379"/>
      <c r="DWI72" s="379"/>
      <c r="DWJ72" s="379"/>
      <c r="DWK72" s="379"/>
      <c r="DWL72" s="379"/>
      <c r="DWM72" s="379"/>
      <c r="DWN72" s="379"/>
      <c r="DWO72" s="379"/>
      <c r="DWP72" s="379"/>
      <c r="DWQ72" s="379"/>
      <c r="DWR72" s="379"/>
      <c r="DWS72" s="379"/>
      <c r="DWT72" s="379"/>
      <c r="DWU72" s="379"/>
      <c r="DWV72" s="379"/>
      <c r="DWW72" s="379"/>
      <c r="DWX72" s="379"/>
      <c r="DWY72" s="379"/>
      <c r="DWZ72" s="379"/>
      <c r="DXA72" s="379"/>
      <c r="DXB72" s="379"/>
      <c r="DXC72" s="379"/>
      <c r="DXD72" s="379"/>
      <c r="DXE72" s="379"/>
      <c r="DXF72" s="379"/>
      <c r="DXG72" s="379"/>
      <c r="DXH72" s="379"/>
      <c r="DXI72" s="379"/>
      <c r="DXJ72" s="379"/>
      <c r="DXK72" s="379"/>
      <c r="DXL72" s="379"/>
      <c r="DXM72" s="379"/>
      <c r="DXN72" s="379"/>
      <c r="DXO72" s="379"/>
      <c r="DXP72" s="379"/>
      <c r="DXQ72" s="379"/>
      <c r="DXR72" s="379"/>
      <c r="DXS72" s="379"/>
      <c r="DXT72" s="379"/>
      <c r="DXU72" s="379"/>
      <c r="DXV72" s="379"/>
      <c r="DXW72" s="379"/>
      <c r="DXX72" s="379"/>
      <c r="DXY72" s="379"/>
      <c r="DXZ72" s="379"/>
      <c r="DYA72" s="379"/>
      <c r="DYB72" s="379"/>
      <c r="DYC72" s="379"/>
      <c r="DYD72" s="379"/>
      <c r="DYE72" s="379"/>
      <c r="DYF72" s="379"/>
      <c r="DYG72" s="379"/>
      <c r="DYH72" s="379"/>
      <c r="DYI72" s="379"/>
      <c r="DYJ72" s="379"/>
      <c r="DYK72" s="379"/>
      <c r="DYL72" s="379"/>
      <c r="DYM72" s="379"/>
      <c r="DYN72" s="379"/>
      <c r="DYO72" s="379"/>
      <c r="DYP72" s="379"/>
      <c r="DYQ72" s="379"/>
      <c r="DYR72" s="379"/>
      <c r="DYS72" s="379"/>
      <c r="DYT72" s="379"/>
      <c r="DYU72" s="379"/>
      <c r="DYV72" s="379"/>
      <c r="DYW72" s="379"/>
      <c r="DYX72" s="379"/>
      <c r="DYY72" s="379"/>
      <c r="DYZ72" s="379"/>
      <c r="DZA72" s="379"/>
      <c r="DZB72" s="379"/>
      <c r="DZC72" s="379"/>
      <c r="DZD72" s="379"/>
      <c r="DZE72" s="379"/>
      <c r="DZF72" s="379"/>
      <c r="DZG72" s="379"/>
      <c r="DZH72" s="379"/>
      <c r="DZI72" s="379"/>
      <c r="DZJ72" s="379"/>
      <c r="DZK72" s="379"/>
      <c r="DZL72" s="379"/>
      <c r="DZM72" s="379"/>
      <c r="DZN72" s="379"/>
      <c r="DZO72" s="379"/>
      <c r="DZP72" s="379"/>
      <c r="DZQ72" s="379"/>
      <c r="DZR72" s="379"/>
      <c r="DZS72" s="379"/>
      <c r="DZT72" s="379"/>
      <c r="DZU72" s="379"/>
      <c r="DZV72" s="379"/>
      <c r="DZW72" s="379"/>
      <c r="DZX72" s="379"/>
      <c r="DZY72" s="379"/>
      <c r="DZZ72" s="379"/>
      <c r="EAA72" s="379"/>
      <c r="EAB72" s="379"/>
      <c r="EAC72" s="379"/>
      <c r="EAD72" s="379"/>
      <c r="EAE72" s="379"/>
      <c r="EAF72" s="379"/>
      <c r="EAG72" s="379"/>
      <c r="EAH72" s="379"/>
      <c r="EAI72" s="379"/>
      <c r="EAJ72" s="379"/>
      <c r="EAK72" s="379"/>
      <c r="EAL72" s="379"/>
      <c r="EAM72" s="379"/>
      <c r="EAN72" s="379"/>
      <c r="EAO72" s="379"/>
      <c r="EAP72" s="379"/>
      <c r="EAQ72" s="379"/>
      <c r="EAR72" s="379"/>
      <c r="EAS72" s="379"/>
      <c r="EAT72" s="379"/>
      <c r="EAU72" s="379"/>
      <c r="EAV72" s="379"/>
      <c r="EAW72" s="379"/>
      <c r="EAX72" s="379"/>
      <c r="EAY72" s="379"/>
      <c r="EAZ72" s="379"/>
      <c r="EBA72" s="379"/>
      <c r="EBB72" s="379"/>
      <c r="EBC72" s="379"/>
      <c r="EBD72" s="379"/>
      <c r="EBE72" s="379"/>
      <c r="EBF72" s="379"/>
      <c r="EBG72" s="379"/>
      <c r="EBH72" s="379"/>
      <c r="EBI72" s="379"/>
      <c r="EBJ72" s="379"/>
      <c r="EBK72" s="379"/>
      <c r="EBL72" s="379"/>
      <c r="EBM72" s="379"/>
      <c r="EBN72" s="379"/>
      <c r="EBO72" s="379"/>
      <c r="EBP72" s="379"/>
      <c r="EBQ72" s="379"/>
      <c r="EBR72" s="379"/>
      <c r="EBS72" s="379"/>
      <c r="EBT72" s="379"/>
      <c r="EBU72" s="379"/>
      <c r="EBV72" s="379"/>
      <c r="EBW72" s="379"/>
      <c r="EBX72" s="379"/>
      <c r="EBY72" s="379"/>
      <c r="EBZ72" s="379"/>
      <c r="ECA72" s="379"/>
      <c r="ECB72" s="379"/>
      <c r="ECC72" s="379"/>
      <c r="ECD72" s="379"/>
      <c r="ECE72" s="379"/>
      <c r="ECF72" s="379"/>
      <c r="ECG72" s="379"/>
      <c r="ECH72" s="379"/>
      <c r="ECI72" s="379"/>
      <c r="ECJ72" s="379"/>
      <c r="ECK72" s="379"/>
      <c r="ECL72" s="379"/>
      <c r="ECM72" s="379"/>
      <c r="ECN72" s="379"/>
      <c r="ECO72" s="379"/>
      <c r="ECP72" s="379"/>
      <c r="ECQ72" s="379"/>
      <c r="ECR72" s="379"/>
      <c r="ECS72" s="379"/>
      <c r="ECT72" s="379"/>
      <c r="ECU72" s="379"/>
      <c r="ECV72" s="379"/>
      <c r="ECW72" s="379"/>
      <c r="ECX72" s="379"/>
      <c r="ECY72" s="379"/>
      <c r="ECZ72" s="379"/>
      <c r="EDA72" s="379"/>
      <c r="EDB72" s="379"/>
      <c r="EDC72" s="379"/>
      <c r="EDD72" s="379"/>
      <c r="EDE72" s="379"/>
      <c r="EDF72" s="379"/>
      <c r="EDG72" s="379"/>
      <c r="EDH72" s="379"/>
      <c r="EDI72" s="379"/>
      <c r="EDJ72" s="379"/>
      <c r="EDK72" s="379"/>
      <c r="EDL72" s="379"/>
      <c r="EDM72" s="379"/>
      <c r="EDN72" s="379"/>
      <c r="EDO72" s="379"/>
      <c r="EDP72" s="379"/>
      <c r="EDQ72" s="379"/>
      <c r="EDR72" s="379"/>
      <c r="EDS72" s="379"/>
      <c r="EDT72" s="379"/>
      <c r="EDU72" s="379"/>
      <c r="EDV72" s="379"/>
      <c r="EDW72" s="379"/>
      <c r="EDX72" s="379"/>
      <c r="EDY72" s="379"/>
      <c r="EDZ72" s="379"/>
      <c r="EEA72" s="379"/>
      <c r="EEB72" s="379"/>
      <c r="EEC72" s="379"/>
      <c r="EED72" s="379"/>
      <c r="EEE72" s="379"/>
      <c r="EEF72" s="379"/>
      <c r="EEG72" s="379"/>
      <c r="EEH72" s="379"/>
      <c r="EEI72" s="379"/>
      <c r="EEJ72" s="379"/>
      <c r="EEK72" s="379"/>
      <c r="EEL72" s="379"/>
      <c r="EEM72" s="379"/>
      <c r="EEN72" s="379"/>
      <c r="EEO72" s="379"/>
      <c r="EEP72" s="379"/>
      <c r="EEQ72" s="379"/>
      <c r="EER72" s="379"/>
      <c r="EES72" s="379"/>
      <c r="EET72" s="379"/>
      <c r="EEU72" s="379"/>
      <c r="EEV72" s="379"/>
      <c r="EEW72" s="379"/>
      <c r="EEX72" s="379"/>
      <c r="EEY72" s="379"/>
      <c r="EEZ72" s="379"/>
      <c r="EFA72" s="379"/>
      <c r="EFB72" s="379"/>
      <c r="EFC72" s="379"/>
      <c r="EFD72" s="379"/>
      <c r="EFE72" s="379"/>
      <c r="EFF72" s="379"/>
      <c r="EFG72" s="379"/>
      <c r="EFH72" s="379"/>
      <c r="EFI72" s="379"/>
      <c r="EFJ72" s="379"/>
      <c r="EFK72" s="379"/>
      <c r="EFL72" s="379"/>
      <c r="EFM72" s="379"/>
      <c r="EFN72" s="379"/>
      <c r="EFO72" s="379"/>
      <c r="EFP72" s="379"/>
      <c r="EFQ72" s="379"/>
      <c r="EFR72" s="379"/>
      <c r="EFS72" s="379"/>
      <c r="EFT72" s="379"/>
      <c r="EFU72" s="379"/>
      <c r="EFV72" s="379"/>
      <c r="EFW72" s="379"/>
      <c r="EFX72" s="379"/>
      <c r="EFY72" s="379"/>
      <c r="EFZ72" s="379"/>
      <c r="EGA72" s="379"/>
      <c r="EGB72" s="379"/>
      <c r="EGC72" s="379"/>
      <c r="EGD72" s="379"/>
      <c r="EGE72" s="379"/>
      <c r="EGF72" s="379"/>
      <c r="EGG72" s="379"/>
      <c r="EGH72" s="379"/>
      <c r="EGI72" s="379"/>
      <c r="EGJ72" s="379"/>
      <c r="EGK72" s="379"/>
      <c r="EGL72" s="379"/>
      <c r="EGM72" s="379"/>
      <c r="EGN72" s="379"/>
      <c r="EGO72" s="379"/>
      <c r="EGP72" s="379"/>
      <c r="EGQ72" s="379"/>
      <c r="EGR72" s="379"/>
      <c r="EGS72" s="379"/>
      <c r="EGT72" s="379"/>
      <c r="EGU72" s="379"/>
      <c r="EGV72" s="379"/>
      <c r="EGW72" s="379"/>
      <c r="EGX72" s="379"/>
      <c r="EGY72" s="379"/>
      <c r="EGZ72" s="379"/>
      <c r="EHA72" s="379"/>
      <c r="EHB72" s="379"/>
      <c r="EHC72" s="379"/>
      <c r="EHD72" s="379"/>
      <c r="EHE72" s="379"/>
      <c r="EHF72" s="379"/>
      <c r="EHG72" s="379"/>
      <c r="EHH72" s="379"/>
      <c r="EHI72" s="379"/>
      <c r="EHJ72" s="379"/>
      <c r="EHK72" s="379"/>
      <c r="EHL72" s="379"/>
      <c r="EHM72" s="379"/>
      <c r="EHN72" s="379"/>
      <c r="EHO72" s="379"/>
      <c r="EHP72" s="379"/>
      <c r="EHQ72" s="379"/>
      <c r="EHR72" s="379"/>
      <c r="EHS72" s="379"/>
      <c r="EHT72" s="379"/>
      <c r="EHU72" s="379"/>
      <c r="EHV72" s="379"/>
      <c r="EHW72" s="379"/>
      <c r="EHX72" s="379"/>
      <c r="EHY72" s="379"/>
      <c r="EHZ72" s="379"/>
      <c r="EIA72" s="379"/>
      <c r="EIB72" s="379"/>
      <c r="EIC72" s="379"/>
      <c r="EID72" s="379"/>
      <c r="EIE72" s="379"/>
      <c r="EIF72" s="379"/>
      <c r="EIG72" s="379"/>
      <c r="EIH72" s="379"/>
      <c r="EII72" s="379"/>
      <c r="EIJ72" s="379"/>
      <c r="EIK72" s="379"/>
      <c r="EIL72" s="379"/>
      <c r="EIM72" s="379"/>
      <c r="EIN72" s="379"/>
      <c r="EIO72" s="379"/>
      <c r="EIP72" s="379"/>
      <c r="EIQ72" s="379"/>
      <c r="EIR72" s="379"/>
      <c r="EIS72" s="379"/>
      <c r="EIT72" s="379"/>
      <c r="EIU72" s="379"/>
      <c r="EIV72" s="379"/>
      <c r="EIW72" s="379"/>
      <c r="EIX72" s="379"/>
      <c r="EIY72" s="379"/>
      <c r="EIZ72" s="379"/>
      <c r="EJA72" s="379"/>
      <c r="EJB72" s="379"/>
      <c r="EJC72" s="379"/>
      <c r="EJD72" s="379"/>
      <c r="EJE72" s="379"/>
      <c r="EJF72" s="379"/>
      <c r="EJG72" s="379"/>
      <c r="EJH72" s="379"/>
      <c r="EJI72" s="379"/>
      <c r="EJJ72" s="379"/>
      <c r="EJK72" s="379"/>
      <c r="EJL72" s="379"/>
      <c r="EJM72" s="379"/>
      <c r="EJN72" s="379"/>
      <c r="EJO72" s="379"/>
      <c r="EJP72" s="379"/>
      <c r="EJQ72" s="379"/>
      <c r="EJR72" s="379"/>
      <c r="EJS72" s="379"/>
      <c r="EJT72" s="379"/>
      <c r="EJU72" s="379"/>
      <c r="EJV72" s="379"/>
      <c r="EJW72" s="379"/>
      <c r="EJX72" s="379"/>
      <c r="EJY72" s="379"/>
      <c r="EJZ72" s="379"/>
      <c r="EKA72" s="379"/>
      <c r="EKB72" s="379"/>
      <c r="EKC72" s="379"/>
      <c r="EKD72" s="379"/>
      <c r="EKE72" s="379"/>
      <c r="EKF72" s="379"/>
      <c r="EKG72" s="379"/>
      <c r="EKH72" s="379"/>
      <c r="EKI72" s="379"/>
      <c r="EKJ72" s="379"/>
      <c r="EKK72" s="379"/>
      <c r="EKL72" s="379"/>
      <c r="EKM72" s="379"/>
      <c r="EKN72" s="379"/>
      <c r="EKO72" s="379"/>
      <c r="EKP72" s="379"/>
      <c r="EKQ72" s="379"/>
      <c r="EKR72" s="379"/>
      <c r="EKS72" s="379"/>
      <c r="EKT72" s="379"/>
      <c r="EKU72" s="379"/>
      <c r="EKV72" s="379"/>
      <c r="EKW72" s="379"/>
      <c r="EKX72" s="379"/>
      <c r="EKY72" s="379"/>
      <c r="EKZ72" s="379"/>
      <c r="ELA72" s="379"/>
      <c r="ELB72" s="379"/>
      <c r="ELC72" s="379"/>
      <c r="ELD72" s="379"/>
      <c r="ELE72" s="379"/>
      <c r="ELF72" s="379"/>
      <c r="ELG72" s="379"/>
      <c r="ELH72" s="379"/>
      <c r="ELI72" s="379"/>
      <c r="ELJ72" s="379"/>
      <c r="ELK72" s="379"/>
      <c r="ELL72" s="379"/>
      <c r="ELM72" s="379"/>
      <c r="ELN72" s="379"/>
      <c r="ELO72" s="379"/>
      <c r="ELP72" s="379"/>
      <c r="ELQ72" s="379"/>
      <c r="ELR72" s="379"/>
      <c r="ELS72" s="379"/>
      <c r="ELT72" s="379"/>
      <c r="ELU72" s="379"/>
      <c r="ELV72" s="379"/>
      <c r="ELW72" s="379"/>
      <c r="ELX72" s="379"/>
      <c r="ELY72" s="379"/>
      <c r="ELZ72" s="379"/>
      <c r="EMA72" s="379"/>
      <c r="EMB72" s="379"/>
      <c r="EMC72" s="379"/>
      <c r="EMD72" s="379"/>
      <c r="EME72" s="379"/>
      <c r="EMF72" s="379"/>
      <c r="EMG72" s="379"/>
      <c r="EMH72" s="379"/>
      <c r="EMI72" s="379"/>
      <c r="EMJ72" s="379"/>
      <c r="EMK72" s="379"/>
      <c r="EML72" s="379"/>
      <c r="EMM72" s="379"/>
      <c r="EMN72" s="379"/>
      <c r="EMO72" s="379"/>
      <c r="EMP72" s="379"/>
      <c r="EMQ72" s="379"/>
      <c r="EMR72" s="379"/>
      <c r="EMS72" s="379"/>
      <c r="EMT72" s="379"/>
      <c r="EMU72" s="379"/>
      <c r="EMV72" s="379"/>
      <c r="EMW72" s="379"/>
      <c r="EMX72" s="379"/>
      <c r="EMY72" s="379"/>
      <c r="EMZ72" s="379"/>
      <c r="ENA72" s="379"/>
      <c r="ENB72" s="379"/>
      <c r="ENC72" s="379"/>
      <c r="END72" s="379"/>
      <c r="ENE72" s="379"/>
      <c r="ENF72" s="379"/>
      <c r="ENG72" s="379"/>
      <c r="ENH72" s="379"/>
      <c r="ENI72" s="379"/>
      <c r="ENJ72" s="379"/>
      <c r="ENK72" s="379"/>
      <c r="ENL72" s="379"/>
      <c r="ENM72" s="379"/>
      <c r="ENN72" s="379"/>
      <c r="ENO72" s="379"/>
      <c r="ENP72" s="379"/>
      <c r="ENQ72" s="379"/>
      <c r="ENR72" s="379"/>
      <c r="ENS72" s="379"/>
      <c r="ENT72" s="379"/>
      <c r="ENU72" s="379"/>
      <c r="ENV72" s="379"/>
      <c r="ENW72" s="379"/>
      <c r="ENX72" s="379"/>
      <c r="ENY72" s="379"/>
      <c r="ENZ72" s="379"/>
      <c r="EOA72" s="379"/>
      <c r="EOB72" s="379"/>
      <c r="EOC72" s="379"/>
      <c r="EOD72" s="379"/>
      <c r="EOE72" s="379"/>
      <c r="EOF72" s="379"/>
      <c r="EOG72" s="379"/>
      <c r="EOH72" s="379"/>
      <c r="EOI72" s="379"/>
      <c r="EOJ72" s="379"/>
      <c r="EOK72" s="379"/>
      <c r="EOL72" s="379"/>
      <c r="EOM72" s="379"/>
      <c r="EON72" s="379"/>
      <c r="EOO72" s="379"/>
      <c r="EOP72" s="379"/>
      <c r="EOQ72" s="379"/>
      <c r="EOR72" s="379"/>
      <c r="EOS72" s="379"/>
      <c r="EOT72" s="379"/>
      <c r="EOU72" s="379"/>
      <c r="EOV72" s="379"/>
      <c r="EOW72" s="379"/>
      <c r="EOX72" s="379"/>
      <c r="EOY72" s="379"/>
      <c r="EOZ72" s="379"/>
      <c r="EPA72" s="379"/>
      <c r="EPB72" s="379"/>
      <c r="EPC72" s="379"/>
      <c r="EPD72" s="379"/>
      <c r="EPE72" s="379"/>
      <c r="EPF72" s="379"/>
      <c r="EPG72" s="379"/>
      <c r="EPH72" s="379"/>
      <c r="EPI72" s="379"/>
      <c r="EPJ72" s="379"/>
      <c r="EPK72" s="379"/>
      <c r="EPL72" s="379"/>
      <c r="EPM72" s="379"/>
      <c r="EPN72" s="379"/>
      <c r="EPO72" s="379"/>
      <c r="EPP72" s="379"/>
      <c r="EPQ72" s="379"/>
      <c r="EPR72" s="379"/>
      <c r="EPS72" s="379"/>
      <c r="EPT72" s="379"/>
      <c r="EPU72" s="379"/>
      <c r="EPV72" s="379"/>
      <c r="EPW72" s="379"/>
      <c r="EPX72" s="379"/>
      <c r="EPY72" s="379"/>
      <c r="EPZ72" s="379"/>
      <c r="EQA72" s="379"/>
      <c r="EQB72" s="379"/>
      <c r="EQC72" s="379"/>
      <c r="EQD72" s="379"/>
      <c r="EQE72" s="379"/>
      <c r="EQF72" s="379"/>
      <c r="EQG72" s="379"/>
      <c r="EQH72" s="379"/>
      <c r="EQI72" s="379"/>
      <c r="EQJ72" s="379"/>
      <c r="EQK72" s="379"/>
      <c r="EQL72" s="379"/>
      <c r="EQM72" s="379"/>
      <c r="EQN72" s="379"/>
      <c r="EQO72" s="379"/>
      <c r="EQP72" s="379"/>
      <c r="EQQ72" s="379"/>
      <c r="EQR72" s="379"/>
      <c r="EQS72" s="379"/>
      <c r="EQT72" s="379"/>
      <c r="EQU72" s="379"/>
      <c r="EQV72" s="379"/>
      <c r="EQW72" s="379"/>
      <c r="EQX72" s="379"/>
      <c r="EQY72" s="379"/>
      <c r="EQZ72" s="379"/>
      <c r="ERA72" s="379"/>
      <c r="ERB72" s="379"/>
      <c r="ERC72" s="379"/>
      <c r="ERD72" s="379"/>
      <c r="ERE72" s="379"/>
      <c r="ERF72" s="379"/>
      <c r="ERG72" s="379"/>
      <c r="ERH72" s="379"/>
      <c r="ERI72" s="379"/>
      <c r="ERJ72" s="379"/>
      <c r="ERK72" s="379"/>
      <c r="ERL72" s="379"/>
      <c r="ERM72" s="379"/>
      <c r="ERN72" s="379"/>
      <c r="ERO72" s="379"/>
      <c r="ERP72" s="379"/>
      <c r="ERQ72" s="379"/>
      <c r="ERR72" s="379"/>
      <c r="ERS72" s="379"/>
      <c r="ERT72" s="379"/>
      <c r="ERU72" s="379"/>
      <c r="ERV72" s="379"/>
      <c r="ERW72" s="379"/>
      <c r="ERX72" s="379"/>
      <c r="ERY72" s="379"/>
      <c r="ERZ72" s="379"/>
      <c r="ESA72" s="379"/>
      <c r="ESB72" s="379"/>
      <c r="ESC72" s="379"/>
      <c r="ESD72" s="379"/>
      <c r="ESE72" s="379"/>
      <c r="ESF72" s="379"/>
      <c r="ESG72" s="379"/>
      <c r="ESH72" s="379"/>
      <c r="ESI72" s="379"/>
      <c r="ESJ72" s="379"/>
      <c r="ESK72" s="379"/>
      <c r="ESL72" s="379"/>
      <c r="ESM72" s="379"/>
      <c r="ESN72" s="379"/>
      <c r="ESO72" s="379"/>
      <c r="ESP72" s="379"/>
      <c r="ESQ72" s="379"/>
      <c r="ESR72" s="379"/>
      <c r="ESS72" s="379"/>
      <c r="EST72" s="379"/>
      <c r="ESU72" s="379"/>
      <c r="ESV72" s="379"/>
      <c r="ESW72" s="379"/>
      <c r="ESX72" s="379"/>
      <c r="ESY72" s="379"/>
      <c r="ESZ72" s="379"/>
      <c r="ETA72" s="379"/>
      <c r="ETB72" s="379"/>
      <c r="ETC72" s="379"/>
      <c r="ETD72" s="379"/>
      <c r="ETE72" s="379"/>
      <c r="ETF72" s="379"/>
      <c r="ETG72" s="379"/>
      <c r="ETH72" s="379"/>
      <c r="ETI72" s="379"/>
      <c r="ETJ72" s="379"/>
      <c r="ETK72" s="379"/>
      <c r="ETL72" s="379"/>
      <c r="ETM72" s="379"/>
      <c r="ETN72" s="379"/>
      <c r="ETO72" s="379"/>
      <c r="ETP72" s="379"/>
      <c r="ETQ72" s="379"/>
      <c r="ETR72" s="379"/>
      <c r="ETS72" s="379"/>
      <c r="ETT72" s="379"/>
      <c r="ETU72" s="379"/>
      <c r="ETV72" s="379"/>
      <c r="ETW72" s="379"/>
      <c r="ETX72" s="379"/>
      <c r="ETY72" s="379"/>
      <c r="ETZ72" s="379"/>
      <c r="EUA72" s="379"/>
      <c r="EUB72" s="379"/>
      <c r="EUC72" s="379"/>
      <c r="EUD72" s="379"/>
      <c r="EUE72" s="379"/>
      <c r="EUF72" s="379"/>
      <c r="EUG72" s="379"/>
      <c r="EUH72" s="379"/>
      <c r="EUI72" s="379"/>
      <c r="EUJ72" s="379"/>
      <c r="EUK72" s="379"/>
      <c r="EUL72" s="379"/>
      <c r="EUM72" s="379"/>
      <c r="EUN72" s="379"/>
      <c r="EUO72" s="379"/>
      <c r="EUP72" s="379"/>
      <c r="EUQ72" s="379"/>
      <c r="EUR72" s="379"/>
      <c r="EUS72" s="379"/>
      <c r="EUT72" s="379"/>
      <c r="EUU72" s="379"/>
      <c r="EUV72" s="379"/>
      <c r="EUW72" s="379"/>
      <c r="EUX72" s="379"/>
      <c r="EUY72" s="379"/>
      <c r="EUZ72" s="379"/>
      <c r="EVA72" s="379"/>
      <c r="EVB72" s="379"/>
      <c r="EVC72" s="379"/>
      <c r="EVD72" s="379"/>
      <c r="EVE72" s="379"/>
      <c r="EVF72" s="379"/>
      <c r="EVG72" s="379"/>
      <c r="EVH72" s="379"/>
      <c r="EVI72" s="379"/>
      <c r="EVJ72" s="379"/>
      <c r="EVK72" s="379"/>
      <c r="EVL72" s="379"/>
      <c r="EVM72" s="379"/>
      <c r="EVN72" s="379"/>
      <c r="EVO72" s="379"/>
      <c r="EVP72" s="379"/>
      <c r="EVQ72" s="379"/>
      <c r="EVR72" s="379"/>
      <c r="EVS72" s="379"/>
      <c r="EVT72" s="379"/>
      <c r="EVU72" s="379"/>
      <c r="EVV72" s="379"/>
      <c r="EVW72" s="379"/>
      <c r="EVX72" s="379"/>
      <c r="EVY72" s="379"/>
      <c r="EVZ72" s="379"/>
      <c r="EWA72" s="379"/>
      <c r="EWB72" s="379"/>
      <c r="EWC72" s="379"/>
      <c r="EWD72" s="379"/>
      <c r="EWE72" s="379"/>
      <c r="EWF72" s="379"/>
      <c r="EWG72" s="379"/>
      <c r="EWH72" s="379"/>
      <c r="EWI72" s="379"/>
      <c r="EWJ72" s="379"/>
      <c r="EWK72" s="379"/>
      <c r="EWL72" s="379"/>
      <c r="EWM72" s="379"/>
      <c r="EWN72" s="379"/>
      <c r="EWO72" s="379"/>
      <c r="EWP72" s="379"/>
      <c r="EWQ72" s="379"/>
      <c r="EWR72" s="379"/>
      <c r="EWS72" s="379"/>
      <c r="EWT72" s="379"/>
      <c r="EWU72" s="379"/>
      <c r="EWV72" s="379"/>
      <c r="EWW72" s="379"/>
      <c r="EWX72" s="379"/>
      <c r="EWY72" s="379"/>
      <c r="EWZ72" s="379"/>
      <c r="EXA72" s="379"/>
      <c r="EXB72" s="379"/>
      <c r="EXC72" s="379"/>
      <c r="EXD72" s="379"/>
      <c r="EXE72" s="379"/>
      <c r="EXF72" s="379"/>
      <c r="EXG72" s="379"/>
      <c r="EXH72" s="379"/>
      <c r="EXI72" s="379"/>
      <c r="EXJ72" s="379"/>
      <c r="EXK72" s="379"/>
      <c r="EXL72" s="379"/>
      <c r="EXM72" s="379"/>
      <c r="EXN72" s="379"/>
      <c r="EXO72" s="379"/>
      <c r="EXP72" s="379"/>
      <c r="EXQ72" s="379"/>
      <c r="EXR72" s="379"/>
      <c r="EXS72" s="379"/>
      <c r="EXT72" s="379"/>
      <c r="EXU72" s="379"/>
      <c r="EXV72" s="379"/>
      <c r="EXW72" s="379"/>
      <c r="EXX72" s="379"/>
      <c r="EXY72" s="379"/>
      <c r="EXZ72" s="379"/>
      <c r="EYA72" s="379"/>
      <c r="EYB72" s="379"/>
      <c r="EYC72" s="379"/>
      <c r="EYD72" s="379"/>
      <c r="EYE72" s="379"/>
      <c r="EYF72" s="379"/>
      <c r="EYG72" s="379"/>
      <c r="EYH72" s="379"/>
      <c r="EYI72" s="379"/>
      <c r="EYJ72" s="379"/>
      <c r="EYK72" s="379"/>
      <c r="EYL72" s="379"/>
      <c r="EYM72" s="379"/>
      <c r="EYN72" s="379"/>
      <c r="EYO72" s="379"/>
      <c r="EYP72" s="379"/>
      <c r="EYQ72" s="379"/>
      <c r="EYR72" s="379"/>
      <c r="EYS72" s="379"/>
      <c r="EYT72" s="379"/>
      <c r="EYU72" s="379"/>
      <c r="EYV72" s="379"/>
      <c r="EYW72" s="379"/>
      <c r="EYX72" s="379"/>
      <c r="EYY72" s="379"/>
      <c r="EYZ72" s="379"/>
      <c r="EZA72" s="379"/>
      <c r="EZB72" s="379"/>
      <c r="EZC72" s="379"/>
      <c r="EZD72" s="379"/>
      <c r="EZE72" s="379"/>
      <c r="EZF72" s="379"/>
      <c r="EZG72" s="379"/>
      <c r="EZH72" s="379"/>
      <c r="EZI72" s="379"/>
      <c r="EZJ72" s="379"/>
      <c r="EZK72" s="379"/>
      <c r="EZL72" s="379"/>
      <c r="EZM72" s="379"/>
      <c r="EZN72" s="379"/>
      <c r="EZO72" s="379"/>
      <c r="EZP72" s="379"/>
      <c r="EZQ72" s="379"/>
      <c r="EZR72" s="379"/>
      <c r="EZS72" s="379"/>
      <c r="EZT72" s="379"/>
      <c r="EZU72" s="379"/>
      <c r="EZV72" s="379"/>
      <c r="EZW72" s="379"/>
      <c r="EZX72" s="379"/>
      <c r="EZY72" s="379"/>
      <c r="EZZ72" s="379"/>
      <c r="FAA72" s="379"/>
      <c r="FAB72" s="379"/>
      <c r="FAC72" s="379"/>
      <c r="FAD72" s="379"/>
      <c r="FAE72" s="379"/>
      <c r="FAF72" s="379"/>
      <c r="FAG72" s="379"/>
      <c r="FAH72" s="379"/>
      <c r="FAI72" s="379"/>
      <c r="FAJ72" s="379"/>
      <c r="FAK72" s="379"/>
      <c r="FAL72" s="379"/>
      <c r="FAM72" s="379"/>
      <c r="FAN72" s="379"/>
      <c r="FAO72" s="379"/>
      <c r="FAP72" s="379"/>
      <c r="FAQ72" s="379"/>
      <c r="FAR72" s="379"/>
      <c r="FAS72" s="379"/>
      <c r="FAT72" s="379"/>
      <c r="FAU72" s="379"/>
      <c r="FAV72" s="379"/>
      <c r="FAW72" s="379"/>
      <c r="FAX72" s="379"/>
      <c r="FAY72" s="379"/>
      <c r="FAZ72" s="379"/>
      <c r="FBA72" s="379"/>
      <c r="FBB72" s="379"/>
      <c r="FBC72" s="379"/>
      <c r="FBD72" s="379"/>
      <c r="FBE72" s="379"/>
      <c r="FBF72" s="379"/>
      <c r="FBG72" s="379"/>
      <c r="FBH72" s="379"/>
      <c r="FBI72" s="379"/>
      <c r="FBJ72" s="379"/>
      <c r="FBK72" s="379"/>
      <c r="FBL72" s="379"/>
      <c r="FBM72" s="379"/>
      <c r="FBN72" s="379"/>
      <c r="FBO72" s="379"/>
      <c r="FBP72" s="379"/>
      <c r="FBQ72" s="379"/>
      <c r="FBR72" s="379"/>
      <c r="FBS72" s="379"/>
      <c r="FBT72" s="379"/>
      <c r="FBU72" s="379"/>
      <c r="FBV72" s="379"/>
      <c r="FBW72" s="379"/>
      <c r="FBX72" s="379"/>
      <c r="FBY72" s="379"/>
      <c r="FBZ72" s="379"/>
      <c r="FCA72" s="379"/>
      <c r="FCB72" s="379"/>
      <c r="FCC72" s="379"/>
      <c r="FCD72" s="379"/>
      <c r="FCE72" s="379"/>
      <c r="FCF72" s="379"/>
      <c r="FCG72" s="379"/>
      <c r="FCH72" s="379"/>
      <c r="FCI72" s="379"/>
      <c r="FCJ72" s="379"/>
      <c r="FCK72" s="379"/>
      <c r="FCL72" s="379"/>
      <c r="FCM72" s="379"/>
      <c r="FCN72" s="379"/>
      <c r="FCO72" s="379"/>
      <c r="FCP72" s="379"/>
      <c r="FCQ72" s="379"/>
      <c r="FCR72" s="379"/>
      <c r="FCS72" s="379"/>
      <c r="FCT72" s="379"/>
      <c r="FCU72" s="379"/>
      <c r="FCV72" s="379"/>
      <c r="FCW72" s="379"/>
      <c r="FCX72" s="379"/>
      <c r="FCY72" s="379"/>
      <c r="FCZ72" s="379"/>
      <c r="FDA72" s="379"/>
      <c r="FDB72" s="379"/>
      <c r="FDC72" s="379"/>
      <c r="FDD72" s="379"/>
      <c r="FDE72" s="379"/>
      <c r="FDF72" s="379"/>
      <c r="FDG72" s="379"/>
      <c r="FDH72" s="379"/>
      <c r="FDI72" s="379"/>
      <c r="FDJ72" s="379"/>
      <c r="FDK72" s="379"/>
      <c r="FDL72" s="379"/>
      <c r="FDM72" s="379"/>
      <c r="FDN72" s="379"/>
      <c r="FDO72" s="379"/>
      <c r="FDP72" s="379"/>
      <c r="FDQ72" s="379"/>
      <c r="FDR72" s="379"/>
      <c r="FDS72" s="379"/>
      <c r="FDT72" s="379"/>
      <c r="FDU72" s="379"/>
      <c r="FDV72" s="379"/>
      <c r="FDW72" s="379"/>
      <c r="FDX72" s="379"/>
      <c r="FDY72" s="379"/>
      <c r="FDZ72" s="379"/>
      <c r="FEA72" s="379"/>
      <c r="FEB72" s="379"/>
      <c r="FEC72" s="379"/>
      <c r="FED72" s="379"/>
      <c r="FEE72" s="379"/>
      <c r="FEF72" s="379"/>
      <c r="FEG72" s="379"/>
      <c r="FEH72" s="379"/>
      <c r="FEI72" s="379"/>
      <c r="FEJ72" s="379"/>
      <c r="FEK72" s="379"/>
      <c r="FEL72" s="379"/>
      <c r="FEM72" s="379"/>
      <c r="FEN72" s="379"/>
      <c r="FEO72" s="379"/>
      <c r="FEP72" s="379"/>
      <c r="FEQ72" s="379"/>
      <c r="FER72" s="379"/>
      <c r="FES72" s="379"/>
      <c r="FET72" s="379"/>
      <c r="FEU72" s="379"/>
      <c r="FEV72" s="379"/>
      <c r="FEW72" s="379"/>
      <c r="FEX72" s="379"/>
      <c r="FEY72" s="379"/>
      <c r="FEZ72" s="379"/>
      <c r="FFA72" s="379"/>
      <c r="FFB72" s="379"/>
      <c r="FFC72" s="379"/>
      <c r="FFD72" s="379"/>
      <c r="FFE72" s="379"/>
      <c r="FFF72" s="379"/>
      <c r="FFG72" s="379"/>
      <c r="FFH72" s="379"/>
      <c r="FFI72" s="379"/>
      <c r="FFJ72" s="379"/>
      <c r="FFK72" s="379"/>
      <c r="FFL72" s="379"/>
      <c r="FFM72" s="379"/>
      <c r="FFN72" s="379"/>
      <c r="FFO72" s="379"/>
      <c r="FFP72" s="379"/>
      <c r="FFQ72" s="379"/>
      <c r="FFR72" s="379"/>
      <c r="FFS72" s="379"/>
      <c r="FFT72" s="379"/>
      <c r="FFU72" s="379"/>
      <c r="FFV72" s="379"/>
      <c r="FFW72" s="379"/>
      <c r="FFX72" s="379"/>
      <c r="FFY72" s="379"/>
      <c r="FFZ72" s="379"/>
      <c r="FGA72" s="379"/>
      <c r="FGB72" s="379"/>
      <c r="FGC72" s="379"/>
      <c r="FGD72" s="379"/>
      <c r="FGE72" s="379"/>
      <c r="FGF72" s="379"/>
      <c r="FGG72" s="379"/>
      <c r="FGH72" s="379"/>
      <c r="FGI72" s="379"/>
      <c r="FGJ72" s="379"/>
      <c r="FGK72" s="379"/>
      <c r="FGL72" s="379"/>
      <c r="FGM72" s="379"/>
      <c r="FGN72" s="379"/>
      <c r="FGO72" s="379"/>
      <c r="FGP72" s="379"/>
      <c r="FGQ72" s="379"/>
      <c r="FGR72" s="379"/>
      <c r="FGS72" s="379"/>
      <c r="FGT72" s="379"/>
      <c r="FGU72" s="379"/>
      <c r="FGV72" s="379"/>
      <c r="FGW72" s="379"/>
      <c r="FGX72" s="379"/>
      <c r="FGY72" s="379"/>
      <c r="FGZ72" s="379"/>
      <c r="FHA72" s="379"/>
      <c r="FHB72" s="379"/>
      <c r="FHC72" s="379"/>
      <c r="FHD72" s="379"/>
      <c r="FHE72" s="379"/>
      <c r="FHF72" s="379"/>
      <c r="FHG72" s="379"/>
      <c r="FHH72" s="379"/>
      <c r="FHI72" s="379"/>
      <c r="FHJ72" s="379"/>
      <c r="FHK72" s="379"/>
      <c r="FHL72" s="379"/>
      <c r="FHM72" s="379"/>
      <c r="FHN72" s="379"/>
      <c r="FHO72" s="379"/>
      <c r="FHP72" s="379"/>
      <c r="FHQ72" s="379"/>
      <c r="FHR72" s="379"/>
      <c r="FHS72" s="379"/>
      <c r="FHT72" s="379"/>
      <c r="FHU72" s="379"/>
      <c r="FHV72" s="379"/>
      <c r="FHW72" s="379"/>
      <c r="FHX72" s="379"/>
      <c r="FHY72" s="379"/>
      <c r="FHZ72" s="379"/>
      <c r="FIA72" s="379"/>
      <c r="FIB72" s="379"/>
      <c r="FIC72" s="379"/>
      <c r="FID72" s="379"/>
      <c r="FIE72" s="379"/>
      <c r="FIF72" s="379"/>
      <c r="FIG72" s="379"/>
      <c r="FIH72" s="379"/>
      <c r="FII72" s="379"/>
      <c r="FIJ72" s="379"/>
      <c r="FIK72" s="379"/>
      <c r="FIL72" s="379"/>
      <c r="FIM72" s="379"/>
      <c r="FIN72" s="379"/>
      <c r="FIO72" s="379"/>
      <c r="FIP72" s="379"/>
      <c r="FIQ72" s="379"/>
      <c r="FIR72" s="379"/>
      <c r="FIS72" s="379"/>
      <c r="FIT72" s="379"/>
      <c r="FIU72" s="379"/>
      <c r="FIV72" s="379"/>
      <c r="FIW72" s="379"/>
      <c r="FIX72" s="379"/>
      <c r="FIY72" s="379"/>
      <c r="FIZ72" s="379"/>
      <c r="FJA72" s="379"/>
      <c r="FJB72" s="379"/>
      <c r="FJC72" s="379"/>
      <c r="FJD72" s="379"/>
      <c r="FJE72" s="379"/>
      <c r="FJF72" s="379"/>
      <c r="FJG72" s="379"/>
      <c r="FJH72" s="379"/>
      <c r="FJI72" s="379"/>
      <c r="FJJ72" s="379"/>
      <c r="FJK72" s="379"/>
      <c r="FJL72" s="379"/>
      <c r="FJM72" s="379"/>
      <c r="FJN72" s="379"/>
      <c r="FJO72" s="379"/>
      <c r="FJP72" s="379"/>
      <c r="FJQ72" s="379"/>
      <c r="FJR72" s="379"/>
      <c r="FJS72" s="379"/>
      <c r="FJT72" s="379"/>
      <c r="FJU72" s="379"/>
      <c r="FJV72" s="379"/>
      <c r="FJW72" s="379"/>
      <c r="FJX72" s="379"/>
      <c r="FJY72" s="379"/>
      <c r="FJZ72" s="379"/>
      <c r="FKA72" s="379"/>
      <c r="FKB72" s="379"/>
      <c r="FKC72" s="379"/>
      <c r="FKD72" s="379"/>
      <c r="FKE72" s="379"/>
      <c r="FKF72" s="379"/>
      <c r="FKG72" s="379"/>
      <c r="FKH72" s="379"/>
      <c r="FKI72" s="379"/>
      <c r="FKJ72" s="379"/>
      <c r="FKK72" s="379"/>
      <c r="FKL72" s="379"/>
      <c r="FKM72" s="379"/>
      <c r="FKN72" s="379"/>
      <c r="FKO72" s="379"/>
      <c r="FKP72" s="379"/>
      <c r="FKQ72" s="379"/>
      <c r="FKR72" s="379"/>
      <c r="FKS72" s="379"/>
      <c r="FKT72" s="379"/>
      <c r="FKU72" s="379"/>
      <c r="FKV72" s="379"/>
      <c r="FKW72" s="379"/>
      <c r="FKX72" s="379"/>
      <c r="FKY72" s="379"/>
      <c r="FKZ72" s="379"/>
      <c r="FLA72" s="379"/>
      <c r="FLB72" s="379"/>
      <c r="FLC72" s="379"/>
      <c r="FLD72" s="379"/>
      <c r="FLE72" s="379"/>
      <c r="FLF72" s="379"/>
      <c r="FLG72" s="379"/>
      <c r="FLH72" s="379"/>
      <c r="FLI72" s="379"/>
      <c r="FLJ72" s="379"/>
      <c r="FLK72" s="379"/>
      <c r="FLL72" s="379"/>
      <c r="FLM72" s="379"/>
      <c r="FLN72" s="379"/>
      <c r="FLO72" s="379"/>
      <c r="FLP72" s="379"/>
      <c r="FLQ72" s="379"/>
      <c r="FLR72" s="379"/>
      <c r="FLS72" s="379"/>
      <c r="FLT72" s="379"/>
      <c r="FLU72" s="379"/>
      <c r="FLV72" s="379"/>
      <c r="FLW72" s="379"/>
      <c r="FLX72" s="379"/>
      <c r="FLY72" s="379"/>
      <c r="FLZ72" s="379"/>
      <c r="FMA72" s="379"/>
      <c r="FMB72" s="379"/>
      <c r="FMC72" s="379"/>
      <c r="FMD72" s="379"/>
      <c r="FME72" s="379"/>
      <c r="FMF72" s="379"/>
      <c r="FMG72" s="379"/>
      <c r="FMH72" s="379"/>
      <c r="FMI72" s="379"/>
      <c r="FMJ72" s="379"/>
      <c r="FMK72" s="379"/>
      <c r="FML72" s="379"/>
      <c r="FMM72" s="379"/>
      <c r="FMN72" s="379"/>
      <c r="FMO72" s="379"/>
      <c r="FMP72" s="379"/>
      <c r="FMQ72" s="379"/>
      <c r="FMR72" s="379"/>
      <c r="FMS72" s="379"/>
      <c r="FMT72" s="379"/>
      <c r="FMU72" s="379"/>
      <c r="FMV72" s="379"/>
      <c r="FMW72" s="379"/>
      <c r="FMX72" s="379"/>
      <c r="FMY72" s="379"/>
      <c r="FMZ72" s="379"/>
      <c r="FNA72" s="379"/>
      <c r="FNB72" s="379"/>
      <c r="FNC72" s="379"/>
      <c r="FND72" s="379"/>
      <c r="FNE72" s="379"/>
      <c r="FNF72" s="379"/>
      <c r="FNG72" s="379"/>
      <c r="FNH72" s="379"/>
      <c r="FNI72" s="379"/>
      <c r="FNJ72" s="379"/>
      <c r="FNK72" s="379"/>
      <c r="FNL72" s="379"/>
      <c r="FNM72" s="379"/>
      <c r="FNN72" s="379"/>
      <c r="FNO72" s="379"/>
      <c r="FNP72" s="379"/>
      <c r="FNQ72" s="379"/>
      <c r="FNR72" s="379"/>
      <c r="FNS72" s="379"/>
      <c r="FNT72" s="379"/>
      <c r="FNU72" s="379"/>
      <c r="FNV72" s="379"/>
      <c r="FNW72" s="379"/>
      <c r="FNX72" s="379"/>
      <c r="FNY72" s="379"/>
      <c r="FNZ72" s="379"/>
      <c r="FOA72" s="379"/>
      <c r="FOB72" s="379"/>
      <c r="FOC72" s="379"/>
      <c r="FOD72" s="379"/>
      <c r="FOE72" s="379"/>
      <c r="FOF72" s="379"/>
      <c r="FOG72" s="379"/>
      <c r="FOH72" s="379"/>
      <c r="FOI72" s="379"/>
      <c r="FOJ72" s="379"/>
      <c r="FOK72" s="379"/>
      <c r="FOL72" s="379"/>
      <c r="FOM72" s="379"/>
      <c r="FON72" s="379"/>
      <c r="FOO72" s="379"/>
      <c r="FOP72" s="379"/>
      <c r="FOQ72" s="379"/>
      <c r="FOR72" s="379"/>
      <c r="FOS72" s="379"/>
      <c r="FOT72" s="379"/>
      <c r="FOU72" s="379"/>
      <c r="FOV72" s="379"/>
      <c r="FOW72" s="379"/>
      <c r="FOX72" s="379"/>
      <c r="FOY72" s="379"/>
      <c r="FOZ72" s="379"/>
      <c r="FPA72" s="379"/>
      <c r="FPB72" s="379"/>
      <c r="FPC72" s="379"/>
      <c r="FPD72" s="379"/>
      <c r="FPE72" s="379"/>
      <c r="FPF72" s="379"/>
      <c r="FPG72" s="379"/>
      <c r="FPH72" s="379"/>
      <c r="FPI72" s="379"/>
      <c r="FPJ72" s="379"/>
      <c r="FPK72" s="379"/>
      <c r="FPL72" s="379"/>
      <c r="FPM72" s="379"/>
      <c r="FPN72" s="379"/>
      <c r="FPO72" s="379"/>
      <c r="FPP72" s="379"/>
      <c r="FPQ72" s="379"/>
      <c r="FPR72" s="379"/>
      <c r="FPS72" s="379"/>
      <c r="FPT72" s="379"/>
      <c r="FPU72" s="379"/>
      <c r="FPV72" s="379"/>
      <c r="FPW72" s="379"/>
      <c r="FPX72" s="379"/>
      <c r="FPY72" s="379"/>
      <c r="FPZ72" s="379"/>
      <c r="FQA72" s="379"/>
      <c r="FQB72" s="379"/>
      <c r="FQC72" s="379"/>
      <c r="FQD72" s="379"/>
      <c r="FQE72" s="379"/>
      <c r="FQF72" s="379"/>
      <c r="FQG72" s="379"/>
      <c r="FQH72" s="379"/>
      <c r="FQI72" s="379"/>
      <c r="FQJ72" s="379"/>
      <c r="FQK72" s="379"/>
      <c r="FQL72" s="379"/>
      <c r="FQM72" s="379"/>
      <c r="FQN72" s="379"/>
      <c r="FQO72" s="379"/>
      <c r="FQP72" s="379"/>
      <c r="FQQ72" s="379"/>
      <c r="FQR72" s="379"/>
      <c r="FQS72" s="379"/>
      <c r="FQT72" s="379"/>
      <c r="FQU72" s="379"/>
      <c r="FQV72" s="379"/>
      <c r="FQW72" s="379"/>
      <c r="FQX72" s="379"/>
      <c r="FQY72" s="379"/>
      <c r="FQZ72" s="379"/>
      <c r="FRA72" s="379"/>
      <c r="FRB72" s="379"/>
      <c r="FRC72" s="379"/>
      <c r="FRD72" s="379"/>
      <c r="FRE72" s="379"/>
      <c r="FRF72" s="379"/>
      <c r="FRG72" s="379"/>
      <c r="FRH72" s="379"/>
      <c r="FRI72" s="379"/>
      <c r="FRJ72" s="379"/>
      <c r="FRK72" s="379"/>
      <c r="FRL72" s="379"/>
      <c r="FRM72" s="379"/>
      <c r="FRN72" s="379"/>
      <c r="FRO72" s="379"/>
      <c r="FRP72" s="379"/>
      <c r="FRQ72" s="379"/>
      <c r="FRR72" s="379"/>
      <c r="FRS72" s="379"/>
      <c r="FRT72" s="379"/>
      <c r="FRU72" s="379"/>
      <c r="FRV72" s="379"/>
      <c r="FRW72" s="379"/>
      <c r="FRX72" s="379"/>
      <c r="FRY72" s="379"/>
      <c r="FRZ72" s="379"/>
      <c r="FSA72" s="379"/>
      <c r="FSB72" s="379"/>
      <c r="FSC72" s="379"/>
      <c r="FSD72" s="379"/>
      <c r="FSE72" s="379"/>
      <c r="FSF72" s="379"/>
      <c r="FSG72" s="379"/>
      <c r="FSH72" s="379"/>
      <c r="FSI72" s="379"/>
      <c r="FSJ72" s="379"/>
      <c r="FSK72" s="379"/>
      <c r="FSL72" s="379"/>
      <c r="FSM72" s="379"/>
      <c r="FSN72" s="379"/>
      <c r="FSO72" s="379"/>
      <c r="FSP72" s="379"/>
      <c r="FSQ72" s="379"/>
      <c r="FSR72" s="379"/>
      <c r="FSS72" s="379"/>
      <c r="FST72" s="379"/>
      <c r="FSU72" s="379"/>
      <c r="FSV72" s="379"/>
      <c r="FSW72" s="379"/>
      <c r="FSX72" s="379"/>
      <c r="FSY72" s="379"/>
      <c r="FSZ72" s="379"/>
      <c r="FTA72" s="379"/>
      <c r="FTB72" s="379"/>
      <c r="FTC72" s="379"/>
      <c r="FTD72" s="379"/>
      <c r="FTE72" s="379"/>
      <c r="FTF72" s="379"/>
      <c r="FTG72" s="379"/>
      <c r="FTH72" s="379"/>
      <c r="FTI72" s="379"/>
      <c r="FTJ72" s="379"/>
      <c r="FTK72" s="379"/>
      <c r="FTL72" s="379"/>
      <c r="FTM72" s="379"/>
      <c r="FTN72" s="379"/>
      <c r="FTO72" s="379"/>
      <c r="FTP72" s="379"/>
      <c r="FTQ72" s="379"/>
      <c r="FTR72" s="379"/>
      <c r="FTS72" s="379"/>
      <c r="FTT72" s="379"/>
      <c r="FTU72" s="379"/>
      <c r="FTV72" s="379"/>
      <c r="FTW72" s="379"/>
      <c r="FTX72" s="379"/>
      <c r="FTY72" s="379"/>
      <c r="FTZ72" s="379"/>
      <c r="FUA72" s="379"/>
      <c r="FUB72" s="379"/>
      <c r="FUC72" s="379"/>
      <c r="FUD72" s="379"/>
      <c r="FUE72" s="379"/>
      <c r="FUF72" s="379"/>
      <c r="FUG72" s="379"/>
      <c r="FUH72" s="379"/>
      <c r="FUI72" s="379"/>
      <c r="FUJ72" s="379"/>
      <c r="FUK72" s="379"/>
      <c r="FUL72" s="379"/>
      <c r="FUM72" s="379"/>
      <c r="FUN72" s="379"/>
      <c r="FUO72" s="379"/>
      <c r="FUP72" s="379"/>
      <c r="FUQ72" s="379"/>
      <c r="FUR72" s="379"/>
      <c r="FUS72" s="379"/>
      <c r="FUT72" s="379"/>
      <c r="FUU72" s="379"/>
      <c r="FUV72" s="379"/>
      <c r="FUW72" s="379"/>
      <c r="FUX72" s="379"/>
      <c r="FUY72" s="379"/>
      <c r="FUZ72" s="379"/>
      <c r="FVA72" s="379"/>
      <c r="FVB72" s="379"/>
      <c r="FVC72" s="379"/>
      <c r="FVD72" s="379"/>
      <c r="FVE72" s="379"/>
      <c r="FVF72" s="379"/>
      <c r="FVG72" s="379"/>
      <c r="FVH72" s="379"/>
      <c r="FVI72" s="379"/>
      <c r="FVJ72" s="379"/>
      <c r="FVK72" s="379"/>
      <c r="FVL72" s="379"/>
      <c r="FVM72" s="379"/>
      <c r="FVN72" s="379"/>
      <c r="FVO72" s="379"/>
      <c r="FVP72" s="379"/>
      <c r="FVQ72" s="379"/>
      <c r="FVR72" s="379"/>
      <c r="FVS72" s="379"/>
      <c r="FVT72" s="379"/>
      <c r="FVU72" s="379"/>
      <c r="FVV72" s="379"/>
      <c r="FVW72" s="379"/>
      <c r="FVX72" s="379"/>
      <c r="FVY72" s="379"/>
      <c r="FVZ72" s="379"/>
      <c r="FWA72" s="379"/>
      <c r="FWB72" s="379"/>
      <c r="FWC72" s="379"/>
      <c r="FWD72" s="379"/>
      <c r="FWE72" s="379"/>
      <c r="FWF72" s="379"/>
      <c r="FWG72" s="379"/>
      <c r="FWH72" s="379"/>
      <c r="FWI72" s="379"/>
      <c r="FWJ72" s="379"/>
      <c r="FWK72" s="379"/>
      <c r="FWL72" s="379"/>
      <c r="FWM72" s="379"/>
      <c r="FWN72" s="379"/>
      <c r="FWO72" s="379"/>
      <c r="FWP72" s="379"/>
      <c r="FWQ72" s="379"/>
      <c r="FWR72" s="379"/>
      <c r="FWS72" s="379"/>
      <c r="FWT72" s="379"/>
      <c r="FWU72" s="379"/>
      <c r="FWV72" s="379"/>
      <c r="FWW72" s="379"/>
      <c r="FWX72" s="379"/>
      <c r="FWY72" s="379"/>
      <c r="FWZ72" s="379"/>
      <c r="FXA72" s="379"/>
      <c r="FXB72" s="379"/>
      <c r="FXC72" s="379"/>
      <c r="FXD72" s="379"/>
      <c r="FXE72" s="379"/>
      <c r="FXF72" s="379"/>
      <c r="FXG72" s="379"/>
      <c r="FXH72" s="379"/>
      <c r="FXI72" s="379"/>
      <c r="FXJ72" s="379"/>
      <c r="FXK72" s="379"/>
      <c r="FXL72" s="379"/>
      <c r="FXM72" s="379"/>
      <c r="FXN72" s="379"/>
      <c r="FXO72" s="379"/>
      <c r="FXP72" s="379"/>
      <c r="FXQ72" s="379"/>
      <c r="FXR72" s="379"/>
      <c r="FXS72" s="379"/>
      <c r="FXT72" s="379"/>
      <c r="FXU72" s="379"/>
      <c r="FXV72" s="379"/>
      <c r="FXW72" s="379"/>
      <c r="FXX72" s="379"/>
      <c r="FXY72" s="379"/>
      <c r="FXZ72" s="379"/>
      <c r="FYA72" s="379"/>
      <c r="FYB72" s="379"/>
      <c r="FYC72" s="379"/>
      <c r="FYD72" s="379"/>
      <c r="FYE72" s="379"/>
      <c r="FYF72" s="379"/>
      <c r="FYG72" s="379"/>
      <c r="FYH72" s="379"/>
      <c r="FYI72" s="379"/>
      <c r="FYJ72" s="379"/>
      <c r="FYK72" s="379"/>
      <c r="FYL72" s="379"/>
      <c r="FYM72" s="379"/>
      <c r="FYN72" s="379"/>
      <c r="FYO72" s="379"/>
      <c r="FYP72" s="379"/>
      <c r="FYQ72" s="379"/>
      <c r="FYR72" s="379"/>
      <c r="FYS72" s="379"/>
      <c r="FYT72" s="379"/>
      <c r="FYU72" s="379"/>
      <c r="FYV72" s="379"/>
      <c r="FYW72" s="379"/>
      <c r="FYX72" s="379"/>
      <c r="FYY72" s="379"/>
      <c r="FYZ72" s="379"/>
      <c r="FZA72" s="379"/>
      <c r="FZB72" s="379"/>
      <c r="FZC72" s="379"/>
      <c r="FZD72" s="379"/>
      <c r="FZE72" s="379"/>
      <c r="FZF72" s="379"/>
      <c r="FZG72" s="379"/>
      <c r="FZH72" s="379"/>
      <c r="FZI72" s="379"/>
      <c r="FZJ72" s="379"/>
      <c r="FZK72" s="379"/>
      <c r="FZL72" s="379"/>
      <c r="FZM72" s="379"/>
      <c r="FZN72" s="379"/>
      <c r="FZO72" s="379"/>
      <c r="FZP72" s="379"/>
      <c r="FZQ72" s="379"/>
      <c r="FZR72" s="379"/>
      <c r="FZS72" s="379"/>
      <c r="FZT72" s="379"/>
      <c r="FZU72" s="379"/>
      <c r="FZV72" s="379"/>
      <c r="FZW72" s="379"/>
      <c r="FZX72" s="379"/>
      <c r="FZY72" s="379"/>
      <c r="FZZ72" s="379"/>
      <c r="GAA72" s="379"/>
      <c r="GAB72" s="379"/>
      <c r="GAC72" s="379"/>
      <c r="GAD72" s="379"/>
      <c r="GAE72" s="379"/>
      <c r="GAF72" s="379"/>
      <c r="GAG72" s="379"/>
      <c r="GAH72" s="379"/>
      <c r="GAI72" s="379"/>
      <c r="GAJ72" s="379"/>
      <c r="GAK72" s="379"/>
      <c r="GAL72" s="379"/>
      <c r="GAM72" s="379"/>
      <c r="GAN72" s="379"/>
      <c r="GAO72" s="379"/>
      <c r="GAP72" s="379"/>
      <c r="GAQ72" s="379"/>
      <c r="GAR72" s="379"/>
      <c r="GAS72" s="379"/>
      <c r="GAT72" s="379"/>
      <c r="GAU72" s="379"/>
      <c r="GAV72" s="379"/>
      <c r="GAW72" s="379"/>
      <c r="GAX72" s="379"/>
      <c r="GAY72" s="379"/>
      <c r="GAZ72" s="379"/>
      <c r="GBA72" s="379"/>
      <c r="GBB72" s="379"/>
      <c r="GBC72" s="379"/>
      <c r="GBD72" s="379"/>
      <c r="GBE72" s="379"/>
      <c r="GBF72" s="379"/>
      <c r="GBG72" s="379"/>
      <c r="GBH72" s="379"/>
      <c r="GBI72" s="379"/>
      <c r="GBJ72" s="379"/>
      <c r="GBK72" s="379"/>
      <c r="GBL72" s="379"/>
      <c r="GBM72" s="379"/>
      <c r="GBN72" s="379"/>
      <c r="GBO72" s="379"/>
      <c r="GBP72" s="379"/>
      <c r="GBQ72" s="379"/>
      <c r="GBR72" s="379"/>
      <c r="GBS72" s="379"/>
      <c r="GBT72" s="379"/>
      <c r="GBU72" s="379"/>
      <c r="GBV72" s="379"/>
      <c r="GBW72" s="379"/>
      <c r="GBX72" s="379"/>
      <c r="GBY72" s="379"/>
      <c r="GBZ72" s="379"/>
      <c r="GCA72" s="379"/>
      <c r="GCB72" s="379"/>
      <c r="GCC72" s="379"/>
      <c r="GCD72" s="379"/>
      <c r="GCE72" s="379"/>
      <c r="GCF72" s="379"/>
      <c r="GCG72" s="379"/>
      <c r="GCH72" s="379"/>
      <c r="GCI72" s="379"/>
      <c r="GCJ72" s="379"/>
      <c r="GCK72" s="379"/>
      <c r="GCL72" s="379"/>
      <c r="GCM72" s="379"/>
      <c r="GCN72" s="379"/>
      <c r="GCO72" s="379"/>
      <c r="GCP72" s="379"/>
      <c r="GCQ72" s="379"/>
      <c r="GCR72" s="379"/>
      <c r="GCS72" s="379"/>
      <c r="GCT72" s="379"/>
      <c r="GCU72" s="379"/>
      <c r="GCV72" s="379"/>
      <c r="GCW72" s="379"/>
      <c r="GCX72" s="379"/>
      <c r="GCY72" s="379"/>
      <c r="GCZ72" s="379"/>
      <c r="GDA72" s="379"/>
      <c r="GDB72" s="379"/>
      <c r="GDC72" s="379"/>
      <c r="GDD72" s="379"/>
      <c r="GDE72" s="379"/>
      <c r="GDF72" s="379"/>
      <c r="GDG72" s="379"/>
      <c r="GDH72" s="379"/>
      <c r="GDI72" s="379"/>
      <c r="GDJ72" s="379"/>
      <c r="GDK72" s="379"/>
      <c r="GDL72" s="379"/>
      <c r="GDM72" s="379"/>
      <c r="GDN72" s="379"/>
      <c r="GDO72" s="379"/>
      <c r="GDP72" s="379"/>
      <c r="GDQ72" s="379"/>
      <c r="GDR72" s="379"/>
      <c r="GDS72" s="379"/>
      <c r="GDT72" s="379"/>
      <c r="GDU72" s="379"/>
      <c r="GDV72" s="379"/>
      <c r="GDW72" s="379"/>
      <c r="GDX72" s="379"/>
      <c r="GDY72" s="379"/>
      <c r="GDZ72" s="379"/>
      <c r="GEA72" s="379"/>
      <c r="GEB72" s="379"/>
      <c r="GEC72" s="379"/>
      <c r="GED72" s="379"/>
      <c r="GEE72" s="379"/>
      <c r="GEF72" s="379"/>
      <c r="GEG72" s="379"/>
      <c r="GEH72" s="379"/>
      <c r="GEI72" s="379"/>
      <c r="GEJ72" s="379"/>
      <c r="GEK72" s="379"/>
      <c r="GEL72" s="379"/>
      <c r="GEM72" s="379"/>
      <c r="GEN72" s="379"/>
      <c r="GEO72" s="379"/>
      <c r="GEP72" s="379"/>
      <c r="GEQ72" s="379"/>
      <c r="GER72" s="379"/>
      <c r="GES72" s="379"/>
      <c r="GET72" s="379"/>
      <c r="GEU72" s="379"/>
      <c r="GEV72" s="379"/>
      <c r="GEW72" s="379"/>
      <c r="GEX72" s="379"/>
      <c r="GEY72" s="379"/>
      <c r="GEZ72" s="379"/>
      <c r="GFA72" s="379"/>
      <c r="GFB72" s="379"/>
      <c r="GFC72" s="379"/>
      <c r="GFD72" s="379"/>
      <c r="GFE72" s="379"/>
      <c r="GFF72" s="379"/>
      <c r="GFG72" s="379"/>
      <c r="GFH72" s="379"/>
      <c r="GFI72" s="379"/>
      <c r="GFJ72" s="379"/>
      <c r="GFK72" s="379"/>
      <c r="GFL72" s="379"/>
      <c r="GFM72" s="379"/>
      <c r="GFN72" s="379"/>
      <c r="GFO72" s="379"/>
      <c r="GFP72" s="379"/>
      <c r="GFQ72" s="379"/>
      <c r="GFR72" s="379"/>
      <c r="GFS72" s="379"/>
      <c r="GFT72" s="379"/>
      <c r="GFU72" s="379"/>
      <c r="GFV72" s="379"/>
      <c r="GFW72" s="379"/>
      <c r="GFX72" s="379"/>
      <c r="GFY72" s="379"/>
      <c r="GFZ72" s="379"/>
      <c r="GGA72" s="379"/>
      <c r="GGB72" s="379"/>
      <c r="GGC72" s="379"/>
      <c r="GGD72" s="379"/>
      <c r="GGE72" s="379"/>
      <c r="GGF72" s="379"/>
      <c r="GGG72" s="379"/>
      <c r="GGH72" s="379"/>
      <c r="GGI72" s="379"/>
      <c r="GGJ72" s="379"/>
      <c r="GGK72" s="379"/>
      <c r="GGL72" s="379"/>
      <c r="GGM72" s="379"/>
      <c r="GGN72" s="379"/>
      <c r="GGO72" s="379"/>
      <c r="GGP72" s="379"/>
      <c r="GGQ72" s="379"/>
      <c r="GGR72" s="379"/>
      <c r="GGS72" s="379"/>
      <c r="GGT72" s="379"/>
      <c r="GGU72" s="379"/>
      <c r="GGV72" s="379"/>
      <c r="GGW72" s="379"/>
      <c r="GGX72" s="379"/>
      <c r="GGY72" s="379"/>
      <c r="GGZ72" s="379"/>
      <c r="GHA72" s="379"/>
      <c r="GHB72" s="379"/>
      <c r="GHC72" s="379"/>
      <c r="GHD72" s="379"/>
      <c r="GHE72" s="379"/>
      <c r="GHF72" s="379"/>
      <c r="GHG72" s="379"/>
      <c r="GHH72" s="379"/>
      <c r="GHI72" s="379"/>
      <c r="GHJ72" s="379"/>
      <c r="GHK72" s="379"/>
      <c r="GHL72" s="379"/>
      <c r="GHM72" s="379"/>
      <c r="GHN72" s="379"/>
      <c r="GHO72" s="379"/>
      <c r="GHP72" s="379"/>
      <c r="GHQ72" s="379"/>
      <c r="GHR72" s="379"/>
      <c r="GHS72" s="379"/>
      <c r="GHT72" s="379"/>
      <c r="GHU72" s="379"/>
      <c r="GHV72" s="379"/>
      <c r="GHW72" s="379"/>
      <c r="GHX72" s="379"/>
      <c r="GHY72" s="379"/>
      <c r="GHZ72" s="379"/>
      <c r="GIA72" s="379"/>
      <c r="GIB72" s="379"/>
      <c r="GIC72" s="379"/>
      <c r="GID72" s="379"/>
      <c r="GIE72" s="379"/>
      <c r="GIF72" s="379"/>
      <c r="GIG72" s="379"/>
      <c r="GIH72" s="379"/>
      <c r="GII72" s="379"/>
      <c r="GIJ72" s="379"/>
      <c r="GIK72" s="379"/>
      <c r="GIL72" s="379"/>
      <c r="GIM72" s="379"/>
      <c r="GIN72" s="379"/>
      <c r="GIO72" s="379"/>
      <c r="GIP72" s="379"/>
      <c r="GIQ72" s="379"/>
      <c r="GIR72" s="379"/>
      <c r="GIS72" s="379"/>
      <c r="GIT72" s="379"/>
      <c r="GIU72" s="379"/>
      <c r="GIV72" s="379"/>
      <c r="GIW72" s="379"/>
      <c r="GIX72" s="379"/>
      <c r="GIY72" s="379"/>
      <c r="GIZ72" s="379"/>
      <c r="GJA72" s="379"/>
      <c r="GJB72" s="379"/>
      <c r="GJC72" s="379"/>
      <c r="GJD72" s="379"/>
      <c r="GJE72" s="379"/>
      <c r="GJF72" s="379"/>
      <c r="GJG72" s="379"/>
      <c r="GJH72" s="379"/>
      <c r="GJI72" s="379"/>
      <c r="GJJ72" s="379"/>
      <c r="GJK72" s="379"/>
      <c r="GJL72" s="379"/>
      <c r="GJM72" s="379"/>
      <c r="GJN72" s="379"/>
      <c r="GJO72" s="379"/>
      <c r="GJP72" s="379"/>
      <c r="GJQ72" s="379"/>
      <c r="GJR72" s="379"/>
      <c r="GJS72" s="379"/>
      <c r="GJT72" s="379"/>
      <c r="GJU72" s="379"/>
      <c r="GJV72" s="379"/>
      <c r="GJW72" s="379"/>
      <c r="GJX72" s="379"/>
      <c r="GJY72" s="379"/>
      <c r="GJZ72" s="379"/>
      <c r="GKA72" s="379"/>
      <c r="GKB72" s="379"/>
      <c r="GKC72" s="379"/>
      <c r="GKD72" s="379"/>
      <c r="GKE72" s="379"/>
      <c r="GKF72" s="379"/>
      <c r="GKG72" s="379"/>
      <c r="GKH72" s="379"/>
      <c r="GKI72" s="379"/>
      <c r="GKJ72" s="379"/>
      <c r="GKK72" s="379"/>
      <c r="GKL72" s="379"/>
      <c r="GKM72" s="379"/>
      <c r="GKN72" s="379"/>
      <c r="GKO72" s="379"/>
      <c r="GKP72" s="379"/>
      <c r="GKQ72" s="379"/>
      <c r="GKR72" s="379"/>
      <c r="GKS72" s="379"/>
      <c r="GKT72" s="379"/>
      <c r="GKU72" s="379"/>
      <c r="GKV72" s="379"/>
      <c r="GKW72" s="379"/>
      <c r="GKX72" s="379"/>
      <c r="GKY72" s="379"/>
      <c r="GKZ72" s="379"/>
      <c r="GLA72" s="379"/>
      <c r="GLB72" s="379"/>
      <c r="GLC72" s="379"/>
      <c r="GLD72" s="379"/>
      <c r="GLE72" s="379"/>
      <c r="GLF72" s="379"/>
      <c r="GLG72" s="379"/>
      <c r="GLH72" s="379"/>
      <c r="GLI72" s="379"/>
      <c r="GLJ72" s="379"/>
      <c r="GLK72" s="379"/>
      <c r="GLL72" s="379"/>
      <c r="GLM72" s="379"/>
      <c r="GLN72" s="379"/>
      <c r="GLO72" s="379"/>
      <c r="GLP72" s="379"/>
      <c r="GLQ72" s="379"/>
      <c r="GLR72" s="379"/>
      <c r="GLS72" s="379"/>
      <c r="GLT72" s="379"/>
      <c r="GLU72" s="379"/>
      <c r="GLV72" s="379"/>
      <c r="GLW72" s="379"/>
      <c r="GLX72" s="379"/>
      <c r="GLY72" s="379"/>
      <c r="GLZ72" s="379"/>
      <c r="GMA72" s="379"/>
      <c r="GMB72" s="379"/>
      <c r="GMC72" s="379"/>
      <c r="GMD72" s="379"/>
      <c r="GME72" s="379"/>
      <c r="GMF72" s="379"/>
      <c r="GMG72" s="379"/>
      <c r="GMH72" s="379"/>
      <c r="GMI72" s="379"/>
      <c r="GMJ72" s="379"/>
      <c r="GMK72" s="379"/>
      <c r="GML72" s="379"/>
      <c r="GMM72" s="379"/>
      <c r="GMN72" s="379"/>
      <c r="GMO72" s="379"/>
      <c r="GMP72" s="379"/>
      <c r="GMQ72" s="379"/>
      <c r="GMR72" s="379"/>
      <c r="GMS72" s="379"/>
      <c r="GMT72" s="379"/>
      <c r="GMU72" s="379"/>
      <c r="GMV72" s="379"/>
      <c r="GMW72" s="379"/>
      <c r="GMX72" s="379"/>
      <c r="GMY72" s="379"/>
      <c r="GMZ72" s="379"/>
      <c r="GNA72" s="379"/>
      <c r="GNB72" s="379"/>
      <c r="GNC72" s="379"/>
      <c r="GND72" s="379"/>
      <c r="GNE72" s="379"/>
      <c r="GNF72" s="379"/>
      <c r="GNG72" s="379"/>
      <c r="GNH72" s="379"/>
      <c r="GNI72" s="379"/>
      <c r="GNJ72" s="379"/>
      <c r="GNK72" s="379"/>
      <c r="GNL72" s="379"/>
      <c r="GNM72" s="379"/>
      <c r="GNN72" s="379"/>
      <c r="GNO72" s="379"/>
      <c r="GNP72" s="379"/>
      <c r="GNQ72" s="379"/>
      <c r="GNR72" s="379"/>
      <c r="GNS72" s="379"/>
      <c r="GNT72" s="379"/>
      <c r="GNU72" s="379"/>
      <c r="GNV72" s="379"/>
      <c r="GNW72" s="379"/>
      <c r="GNX72" s="379"/>
      <c r="GNY72" s="379"/>
      <c r="GNZ72" s="379"/>
      <c r="GOA72" s="379"/>
      <c r="GOB72" s="379"/>
      <c r="GOC72" s="379"/>
      <c r="GOD72" s="379"/>
      <c r="GOE72" s="379"/>
      <c r="GOF72" s="379"/>
      <c r="GOG72" s="379"/>
      <c r="GOH72" s="379"/>
      <c r="GOI72" s="379"/>
      <c r="GOJ72" s="379"/>
      <c r="GOK72" s="379"/>
      <c r="GOL72" s="379"/>
      <c r="GOM72" s="379"/>
      <c r="GON72" s="379"/>
      <c r="GOO72" s="379"/>
      <c r="GOP72" s="379"/>
      <c r="GOQ72" s="379"/>
      <c r="GOR72" s="379"/>
      <c r="GOS72" s="379"/>
      <c r="GOT72" s="379"/>
      <c r="GOU72" s="379"/>
      <c r="GOV72" s="379"/>
      <c r="GOW72" s="379"/>
      <c r="GOX72" s="379"/>
      <c r="GOY72" s="379"/>
      <c r="GOZ72" s="379"/>
      <c r="GPA72" s="379"/>
      <c r="GPB72" s="379"/>
      <c r="GPC72" s="379"/>
      <c r="GPD72" s="379"/>
      <c r="GPE72" s="379"/>
      <c r="GPF72" s="379"/>
      <c r="GPG72" s="379"/>
      <c r="GPH72" s="379"/>
      <c r="GPI72" s="379"/>
      <c r="GPJ72" s="379"/>
      <c r="GPK72" s="379"/>
      <c r="GPL72" s="379"/>
      <c r="GPM72" s="379"/>
      <c r="GPN72" s="379"/>
      <c r="GPO72" s="379"/>
      <c r="GPP72" s="379"/>
      <c r="GPQ72" s="379"/>
      <c r="GPR72" s="379"/>
      <c r="GPS72" s="379"/>
      <c r="GPT72" s="379"/>
      <c r="GPU72" s="379"/>
      <c r="GPV72" s="379"/>
      <c r="GPW72" s="379"/>
      <c r="GPX72" s="379"/>
      <c r="GPY72" s="379"/>
      <c r="GPZ72" s="379"/>
      <c r="GQA72" s="379"/>
      <c r="GQB72" s="379"/>
      <c r="GQC72" s="379"/>
      <c r="GQD72" s="379"/>
      <c r="GQE72" s="379"/>
      <c r="GQF72" s="379"/>
      <c r="GQG72" s="379"/>
      <c r="GQH72" s="379"/>
      <c r="GQI72" s="379"/>
      <c r="GQJ72" s="379"/>
      <c r="GQK72" s="379"/>
      <c r="GQL72" s="379"/>
      <c r="GQM72" s="379"/>
      <c r="GQN72" s="379"/>
      <c r="GQO72" s="379"/>
      <c r="GQP72" s="379"/>
      <c r="GQQ72" s="379"/>
      <c r="GQR72" s="379"/>
      <c r="GQS72" s="379"/>
      <c r="GQT72" s="379"/>
      <c r="GQU72" s="379"/>
      <c r="GQV72" s="379"/>
      <c r="GQW72" s="379"/>
      <c r="GQX72" s="379"/>
      <c r="GQY72" s="379"/>
      <c r="GQZ72" s="379"/>
      <c r="GRA72" s="379"/>
      <c r="GRB72" s="379"/>
      <c r="GRC72" s="379"/>
      <c r="GRD72" s="379"/>
      <c r="GRE72" s="379"/>
      <c r="GRF72" s="379"/>
      <c r="GRG72" s="379"/>
      <c r="GRH72" s="379"/>
      <c r="GRI72" s="379"/>
      <c r="GRJ72" s="379"/>
      <c r="GRK72" s="379"/>
      <c r="GRL72" s="379"/>
      <c r="GRM72" s="379"/>
      <c r="GRN72" s="379"/>
      <c r="GRO72" s="379"/>
      <c r="GRP72" s="379"/>
      <c r="GRQ72" s="379"/>
      <c r="GRR72" s="379"/>
      <c r="GRS72" s="379"/>
      <c r="GRT72" s="379"/>
      <c r="GRU72" s="379"/>
      <c r="GRV72" s="379"/>
      <c r="GRW72" s="379"/>
      <c r="GRX72" s="379"/>
      <c r="GRY72" s="379"/>
      <c r="GRZ72" s="379"/>
      <c r="GSA72" s="379"/>
      <c r="GSB72" s="379"/>
      <c r="GSC72" s="379"/>
      <c r="GSD72" s="379"/>
      <c r="GSE72" s="379"/>
      <c r="GSF72" s="379"/>
      <c r="GSG72" s="379"/>
      <c r="GSH72" s="379"/>
      <c r="GSI72" s="379"/>
      <c r="GSJ72" s="379"/>
      <c r="GSK72" s="379"/>
      <c r="GSL72" s="379"/>
      <c r="GSM72" s="379"/>
      <c r="GSN72" s="379"/>
      <c r="GSO72" s="379"/>
      <c r="GSP72" s="379"/>
      <c r="GSQ72" s="379"/>
      <c r="GSR72" s="379"/>
      <c r="GSS72" s="379"/>
      <c r="GST72" s="379"/>
      <c r="GSU72" s="379"/>
      <c r="GSV72" s="379"/>
      <c r="GSW72" s="379"/>
      <c r="GSX72" s="379"/>
      <c r="GSY72" s="379"/>
      <c r="GSZ72" s="379"/>
      <c r="GTA72" s="379"/>
      <c r="GTB72" s="379"/>
      <c r="GTC72" s="379"/>
      <c r="GTD72" s="379"/>
      <c r="GTE72" s="379"/>
      <c r="GTF72" s="379"/>
      <c r="GTG72" s="379"/>
      <c r="GTH72" s="379"/>
      <c r="GTI72" s="379"/>
      <c r="GTJ72" s="379"/>
      <c r="GTK72" s="379"/>
      <c r="GTL72" s="379"/>
      <c r="GTM72" s="379"/>
      <c r="GTN72" s="379"/>
      <c r="GTO72" s="379"/>
      <c r="GTP72" s="379"/>
      <c r="GTQ72" s="379"/>
      <c r="GTR72" s="379"/>
      <c r="GTS72" s="379"/>
      <c r="GTT72" s="379"/>
      <c r="GTU72" s="379"/>
      <c r="GTV72" s="379"/>
      <c r="GTW72" s="379"/>
      <c r="GTX72" s="379"/>
      <c r="GTY72" s="379"/>
      <c r="GTZ72" s="379"/>
      <c r="GUA72" s="379"/>
      <c r="GUB72" s="379"/>
      <c r="GUC72" s="379"/>
      <c r="GUD72" s="379"/>
      <c r="GUE72" s="379"/>
      <c r="GUF72" s="379"/>
      <c r="GUG72" s="379"/>
      <c r="GUH72" s="379"/>
      <c r="GUI72" s="379"/>
      <c r="GUJ72" s="379"/>
      <c r="GUK72" s="379"/>
      <c r="GUL72" s="379"/>
      <c r="GUM72" s="379"/>
      <c r="GUN72" s="379"/>
      <c r="GUO72" s="379"/>
      <c r="GUP72" s="379"/>
      <c r="GUQ72" s="379"/>
      <c r="GUR72" s="379"/>
      <c r="GUS72" s="379"/>
      <c r="GUT72" s="379"/>
      <c r="GUU72" s="379"/>
      <c r="GUV72" s="379"/>
      <c r="GUW72" s="379"/>
      <c r="GUX72" s="379"/>
      <c r="GUY72" s="379"/>
      <c r="GUZ72" s="379"/>
      <c r="GVA72" s="379"/>
      <c r="GVB72" s="379"/>
      <c r="GVC72" s="379"/>
      <c r="GVD72" s="379"/>
      <c r="GVE72" s="379"/>
      <c r="GVF72" s="379"/>
      <c r="GVG72" s="379"/>
      <c r="GVH72" s="379"/>
      <c r="GVI72" s="379"/>
      <c r="GVJ72" s="379"/>
      <c r="GVK72" s="379"/>
      <c r="GVL72" s="379"/>
      <c r="GVM72" s="379"/>
      <c r="GVN72" s="379"/>
      <c r="GVO72" s="379"/>
      <c r="GVP72" s="379"/>
      <c r="GVQ72" s="379"/>
      <c r="GVR72" s="379"/>
      <c r="GVS72" s="379"/>
      <c r="GVT72" s="379"/>
      <c r="GVU72" s="379"/>
      <c r="GVV72" s="379"/>
      <c r="GVW72" s="379"/>
      <c r="GVX72" s="379"/>
      <c r="GVY72" s="379"/>
      <c r="GVZ72" s="379"/>
      <c r="GWA72" s="379"/>
      <c r="GWB72" s="379"/>
      <c r="GWC72" s="379"/>
      <c r="GWD72" s="379"/>
      <c r="GWE72" s="379"/>
      <c r="GWF72" s="379"/>
      <c r="GWG72" s="379"/>
      <c r="GWH72" s="379"/>
      <c r="GWI72" s="379"/>
      <c r="GWJ72" s="379"/>
      <c r="GWK72" s="379"/>
      <c r="GWL72" s="379"/>
      <c r="GWM72" s="379"/>
      <c r="GWN72" s="379"/>
      <c r="GWO72" s="379"/>
      <c r="GWP72" s="379"/>
      <c r="GWQ72" s="379"/>
      <c r="GWR72" s="379"/>
      <c r="GWS72" s="379"/>
      <c r="GWT72" s="379"/>
      <c r="GWU72" s="379"/>
      <c r="GWV72" s="379"/>
      <c r="GWW72" s="379"/>
      <c r="GWX72" s="379"/>
      <c r="GWY72" s="379"/>
      <c r="GWZ72" s="379"/>
      <c r="GXA72" s="379"/>
      <c r="GXB72" s="379"/>
      <c r="GXC72" s="379"/>
      <c r="GXD72" s="379"/>
      <c r="GXE72" s="379"/>
      <c r="GXF72" s="379"/>
      <c r="GXG72" s="379"/>
      <c r="GXH72" s="379"/>
      <c r="GXI72" s="379"/>
      <c r="GXJ72" s="379"/>
      <c r="GXK72" s="379"/>
      <c r="GXL72" s="379"/>
      <c r="GXM72" s="379"/>
      <c r="GXN72" s="379"/>
      <c r="GXO72" s="379"/>
      <c r="GXP72" s="379"/>
      <c r="GXQ72" s="379"/>
      <c r="GXR72" s="379"/>
      <c r="GXS72" s="379"/>
      <c r="GXT72" s="379"/>
      <c r="GXU72" s="379"/>
      <c r="GXV72" s="379"/>
      <c r="GXW72" s="379"/>
      <c r="GXX72" s="379"/>
      <c r="GXY72" s="379"/>
      <c r="GXZ72" s="379"/>
      <c r="GYA72" s="379"/>
      <c r="GYB72" s="379"/>
      <c r="GYC72" s="379"/>
      <c r="GYD72" s="379"/>
      <c r="GYE72" s="379"/>
      <c r="GYF72" s="379"/>
      <c r="GYG72" s="379"/>
      <c r="GYH72" s="379"/>
      <c r="GYI72" s="379"/>
      <c r="GYJ72" s="379"/>
      <c r="GYK72" s="379"/>
      <c r="GYL72" s="379"/>
      <c r="GYM72" s="379"/>
      <c r="GYN72" s="379"/>
      <c r="GYO72" s="379"/>
      <c r="GYP72" s="379"/>
      <c r="GYQ72" s="379"/>
      <c r="GYR72" s="379"/>
      <c r="GYS72" s="379"/>
      <c r="GYT72" s="379"/>
      <c r="GYU72" s="379"/>
      <c r="GYV72" s="379"/>
      <c r="GYW72" s="379"/>
      <c r="GYX72" s="379"/>
      <c r="GYY72" s="379"/>
      <c r="GYZ72" s="379"/>
      <c r="GZA72" s="379"/>
      <c r="GZB72" s="379"/>
      <c r="GZC72" s="379"/>
      <c r="GZD72" s="379"/>
      <c r="GZE72" s="379"/>
      <c r="GZF72" s="379"/>
      <c r="GZG72" s="379"/>
      <c r="GZH72" s="379"/>
      <c r="GZI72" s="379"/>
      <c r="GZJ72" s="379"/>
      <c r="GZK72" s="379"/>
      <c r="GZL72" s="379"/>
      <c r="GZM72" s="379"/>
      <c r="GZN72" s="379"/>
      <c r="GZO72" s="379"/>
      <c r="GZP72" s="379"/>
      <c r="GZQ72" s="379"/>
      <c r="GZR72" s="379"/>
      <c r="GZS72" s="379"/>
      <c r="GZT72" s="379"/>
      <c r="GZU72" s="379"/>
      <c r="GZV72" s="379"/>
      <c r="GZW72" s="379"/>
      <c r="GZX72" s="379"/>
      <c r="GZY72" s="379"/>
      <c r="GZZ72" s="379"/>
      <c r="HAA72" s="379"/>
      <c r="HAB72" s="379"/>
      <c r="HAC72" s="379"/>
      <c r="HAD72" s="379"/>
      <c r="HAE72" s="379"/>
      <c r="HAF72" s="379"/>
      <c r="HAG72" s="379"/>
      <c r="HAH72" s="379"/>
      <c r="HAI72" s="379"/>
      <c r="HAJ72" s="379"/>
      <c r="HAK72" s="379"/>
      <c r="HAL72" s="379"/>
      <c r="HAM72" s="379"/>
      <c r="HAN72" s="379"/>
      <c r="HAO72" s="379"/>
      <c r="HAP72" s="379"/>
      <c r="HAQ72" s="379"/>
      <c r="HAR72" s="379"/>
      <c r="HAS72" s="379"/>
      <c r="HAT72" s="379"/>
      <c r="HAU72" s="379"/>
      <c r="HAV72" s="379"/>
      <c r="HAW72" s="379"/>
      <c r="HAX72" s="379"/>
      <c r="HAY72" s="379"/>
      <c r="HAZ72" s="379"/>
      <c r="HBA72" s="379"/>
      <c r="HBB72" s="379"/>
      <c r="HBC72" s="379"/>
      <c r="HBD72" s="379"/>
      <c r="HBE72" s="379"/>
      <c r="HBF72" s="379"/>
      <c r="HBG72" s="379"/>
      <c r="HBH72" s="379"/>
      <c r="HBI72" s="379"/>
      <c r="HBJ72" s="379"/>
      <c r="HBK72" s="379"/>
      <c r="HBL72" s="379"/>
      <c r="HBM72" s="379"/>
      <c r="HBN72" s="379"/>
      <c r="HBO72" s="379"/>
      <c r="HBP72" s="379"/>
      <c r="HBQ72" s="379"/>
      <c r="HBR72" s="379"/>
      <c r="HBS72" s="379"/>
      <c r="HBT72" s="379"/>
      <c r="HBU72" s="379"/>
      <c r="HBV72" s="379"/>
      <c r="HBW72" s="379"/>
      <c r="HBX72" s="379"/>
      <c r="HBY72" s="379"/>
      <c r="HBZ72" s="379"/>
      <c r="HCA72" s="379"/>
      <c r="HCB72" s="379"/>
      <c r="HCC72" s="379"/>
      <c r="HCD72" s="379"/>
      <c r="HCE72" s="379"/>
      <c r="HCF72" s="379"/>
      <c r="HCG72" s="379"/>
      <c r="HCH72" s="379"/>
      <c r="HCI72" s="379"/>
      <c r="HCJ72" s="379"/>
      <c r="HCK72" s="379"/>
      <c r="HCL72" s="379"/>
      <c r="HCM72" s="379"/>
      <c r="HCN72" s="379"/>
      <c r="HCO72" s="379"/>
      <c r="HCP72" s="379"/>
      <c r="HCQ72" s="379"/>
      <c r="HCR72" s="379"/>
      <c r="HCS72" s="379"/>
      <c r="HCT72" s="379"/>
      <c r="HCU72" s="379"/>
      <c r="HCV72" s="379"/>
      <c r="HCW72" s="379"/>
      <c r="HCX72" s="379"/>
      <c r="HCY72" s="379"/>
      <c r="HCZ72" s="379"/>
      <c r="HDA72" s="379"/>
      <c r="HDB72" s="379"/>
      <c r="HDC72" s="379"/>
      <c r="HDD72" s="379"/>
      <c r="HDE72" s="379"/>
      <c r="HDF72" s="379"/>
      <c r="HDG72" s="379"/>
      <c r="HDH72" s="379"/>
      <c r="HDI72" s="379"/>
      <c r="HDJ72" s="379"/>
      <c r="HDK72" s="379"/>
      <c r="HDL72" s="379"/>
      <c r="HDM72" s="379"/>
      <c r="HDN72" s="379"/>
      <c r="HDO72" s="379"/>
      <c r="HDP72" s="379"/>
      <c r="HDQ72" s="379"/>
      <c r="HDR72" s="379"/>
      <c r="HDS72" s="379"/>
      <c r="HDT72" s="379"/>
      <c r="HDU72" s="379"/>
      <c r="HDV72" s="379"/>
      <c r="HDW72" s="379"/>
      <c r="HDX72" s="379"/>
      <c r="HDY72" s="379"/>
      <c r="HDZ72" s="379"/>
      <c r="HEA72" s="379"/>
      <c r="HEB72" s="379"/>
      <c r="HEC72" s="379"/>
      <c r="HED72" s="379"/>
      <c r="HEE72" s="379"/>
      <c r="HEF72" s="379"/>
      <c r="HEG72" s="379"/>
      <c r="HEH72" s="379"/>
      <c r="HEI72" s="379"/>
      <c r="HEJ72" s="379"/>
      <c r="HEK72" s="379"/>
      <c r="HEL72" s="379"/>
      <c r="HEM72" s="379"/>
      <c r="HEN72" s="379"/>
      <c r="HEO72" s="379"/>
      <c r="HEP72" s="379"/>
      <c r="HEQ72" s="379"/>
      <c r="HER72" s="379"/>
      <c r="HES72" s="379"/>
      <c r="HET72" s="379"/>
      <c r="HEU72" s="379"/>
      <c r="HEV72" s="379"/>
      <c r="HEW72" s="379"/>
      <c r="HEX72" s="379"/>
      <c r="HEY72" s="379"/>
      <c r="HEZ72" s="379"/>
      <c r="HFA72" s="379"/>
      <c r="HFB72" s="379"/>
      <c r="HFC72" s="379"/>
      <c r="HFD72" s="379"/>
      <c r="HFE72" s="379"/>
      <c r="HFF72" s="379"/>
      <c r="HFG72" s="379"/>
      <c r="HFH72" s="379"/>
      <c r="HFI72" s="379"/>
      <c r="HFJ72" s="379"/>
      <c r="HFK72" s="379"/>
      <c r="HFL72" s="379"/>
      <c r="HFM72" s="379"/>
      <c r="HFN72" s="379"/>
      <c r="HFO72" s="379"/>
      <c r="HFP72" s="379"/>
      <c r="HFQ72" s="379"/>
      <c r="HFR72" s="379"/>
      <c r="HFS72" s="379"/>
      <c r="HFT72" s="379"/>
      <c r="HFU72" s="379"/>
      <c r="HFV72" s="379"/>
      <c r="HFW72" s="379"/>
      <c r="HFX72" s="379"/>
      <c r="HFY72" s="379"/>
      <c r="HFZ72" s="379"/>
      <c r="HGA72" s="379"/>
      <c r="HGB72" s="379"/>
      <c r="HGC72" s="379"/>
      <c r="HGD72" s="379"/>
      <c r="HGE72" s="379"/>
      <c r="HGF72" s="379"/>
      <c r="HGG72" s="379"/>
      <c r="HGH72" s="379"/>
      <c r="HGI72" s="379"/>
      <c r="HGJ72" s="379"/>
      <c r="HGK72" s="379"/>
      <c r="HGL72" s="379"/>
      <c r="HGM72" s="379"/>
      <c r="HGN72" s="379"/>
      <c r="HGO72" s="379"/>
      <c r="HGP72" s="379"/>
      <c r="HGQ72" s="379"/>
      <c r="HGR72" s="379"/>
      <c r="HGS72" s="379"/>
      <c r="HGT72" s="379"/>
      <c r="HGU72" s="379"/>
      <c r="HGV72" s="379"/>
      <c r="HGW72" s="379"/>
      <c r="HGX72" s="379"/>
      <c r="HGY72" s="379"/>
      <c r="HGZ72" s="379"/>
      <c r="HHA72" s="379"/>
      <c r="HHB72" s="379"/>
      <c r="HHC72" s="379"/>
      <c r="HHD72" s="379"/>
      <c r="HHE72" s="379"/>
      <c r="HHF72" s="379"/>
      <c r="HHG72" s="379"/>
      <c r="HHH72" s="379"/>
      <c r="HHI72" s="379"/>
      <c r="HHJ72" s="379"/>
      <c r="HHK72" s="379"/>
      <c r="HHL72" s="379"/>
      <c r="HHM72" s="379"/>
      <c r="HHN72" s="379"/>
      <c r="HHO72" s="379"/>
      <c r="HHP72" s="379"/>
      <c r="HHQ72" s="379"/>
      <c r="HHR72" s="379"/>
      <c r="HHS72" s="379"/>
      <c r="HHT72" s="379"/>
      <c r="HHU72" s="379"/>
      <c r="HHV72" s="379"/>
      <c r="HHW72" s="379"/>
      <c r="HHX72" s="379"/>
      <c r="HHY72" s="379"/>
      <c r="HHZ72" s="379"/>
      <c r="HIA72" s="379"/>
      <c r="HIB72" s="379"/>
      <c r="HIC72" s="379"/>
      <c r="HID72" s="379"/>
      <c r="HIE72" s="379"/>
      <c r="HIF72" s="379"/>
      <c r="HIG72" s="379"/>
      <c r="HIH72" s="379"/>
      <c r="HII72" s="379"/>
      <c r="HIJ72" s="379"/>
      <c r="HIK72" s="379"/>
      <c r="HIL72" s="379"/>
      <c r="HIM72" s="379"/>
      <c r="HIN72" s="379"/>
      <c r="HIO72" s="379"/>
      <c r="HIP72" s="379"/>
      <c r="HIQ72" s="379"/>
      <c r="HIR72" s="379"/>
      <c r="HIS72" s="379"/>
      <c r="HIT72" s="379"/>
      <c r="HIU72" s="379"/>
      <c r="HIV72" s="379"/>
      <c r="HIW72" s="379"/>
      <c r="HIX72" s="379"/>
      <c r="HIY72" s="379"/>
      <c r="HIZ72" s="379"/>
      <c r="HJA72" s="379"/>
      <c r="HJB72" s="379"/>
      <c r="HJC72" s="379"/>
      <c r="HJD72" s="379"/>
      <c r="HJE72" s="379"/>
      <c r="HJF72" s="379"/>
      <c r="HJG72" s="379"/>
      <c r="HJH72" s="379"/>
      <c r="HJI72" s="379"/>
      <c r="HJJ72" s="379"/>
      <c r="HJK72" s="379"/>
      <c r="HJL72" s="379"/>
      <c r="HJM72" s="379"/>
      <c r="HJN72" s="379"/>
      <c r="HJO72" s="379"/>
      <c r="HJP72" s="379"/>
      <c r="HJQ72" s="379"/>
      <c r="HJR72" s="379"/>
      <c r="HJS72" s="379"/>
      <c r="HJT72" s="379"/>
      <c r="HJU72" s="379"/>
      <c r="HJV72" s="379"/>
      <c r="HJW72" s="379"/>
      <c r="HJX72" s="379"/>
      <c r="HJY72" s="379"/>
      <c r="HJZ72" s="379"/>
      <c r="HKA72" s="379"/>
      <c r="HKB72" s="379"/>
      <c r="HKC72" s="379"/>
      <c r="HKD72" s="379"/>
      <c r="HKE72" s="379"/>
      <c r="HKF72" s="379"/>
      <c r="HKG72" s="379"/>
      <c r="HKH72" s="379"/>
      <c r="HKI72" s="379"/>
      <c r="HKJ72" s="379"/>
      <c r="HKK72" s="379"/>
      <c r="HKL72" s="379"/>
      <c r="HKM72" s="379"/>
      <c r="HKN72" s="379"/>
      <c r="HKO72" s="379"/>
      <c r="HKP72" s="379"/>
      <c r="HKQ72" s="379"/>
      <c r="HKR72" s="379"/>
      <c r="HKS72" s="379"/>
      <c r="HKT72" s="379"/>
      <c r="HKU72" s="379"/>
      <c r="HKV72" s="379"/>
      <c r="HKW72" s="379"/>
      <c r="HKX72" s="379"/>
      <c r="HKY72" s="379"/>
      <c r="HKZ72" s="379"/>
      <c r="HLA72" s="379"/>
      <c r="HLB72" s="379"/>
      <c r="HLC72" s="379"/>
      <c r="HLD72" s="379"/>
      <c r="HLE72" s="379"/>
      <c r="HLF72" s="379"/>
      <c r="HLG72" s="379"/>
      <c r="HLH72" s="379"/>
      <c r="HLI72" s="379"/>
      <c r="HLJ72" s="379"/>
      <c r="HLK72" s="379"/>
      <c r="HLL72" s="379"/>
      <c r="HLM72" s="379"/>
      <c r="HLN72" s="379"/>
      <c r="HLO72" s="379"/>
      <c r="HLP72" s="379"/>
      <c r="HLQ72" s="379"/>
      <c r="HLR72" s="379"/>
      <c r="HLS72" s="379"/>
      <c r="HLT72" s="379"/>
      <c r="HLU72" s="379"/>
      <c r="HLV72" s="379"/>
      <c r="HLW72" s="379"/>
      <c r="HLX72" s="379"/>
      <c r="HLY72" s="379"/>
      <c r="HLZ72" s="379"/>
      <c r="HMA72" s="379"/>
      <c r="HMB72" s="379"/>
      <c r="HMC72" s="379"/>
      <c r="HMD72" s="379"/>
      <c r="HME72" s="379"/>
      <c r="HMF72" s="379"/>
      <c r="HMG72" s="379"/>
      <c r="HMH72" s="379"/>
      <c r="HMI72" s="379"/>
      <c r="HMJ72" s="379"/>
      <c r="HMK72" s="379"/>
      <c r="HML72" s="379"/>
      <c r="HMM72" s="379"/>
      <c r="HMN72" s="379"/>
      <c r="HMO72" s="379"/>
      <c r="HMP72" s="379"/>
      <c r="HMQ72" s="379"/>
      <c r="HMR72" s="379"/>
      <c r="HMS72" s="379"/>
      <c r="HMT72" s="379"/>
      <c r="HMU72" s="379"/>
      <c r="HMV72" s="379"/>
      <c r="HMW72" s="379"/>
      <c r="HMX72" s="379"/>
      <c r="HMY72" s="379"/>
      <c r="HMZ72" s="379"/>
      <c r="HNA72" s="379"/>
      <c r="HNB72" s="379"/>
      <c r="HNC72" s="379"/>
      <c r="HND72" s="379"/>
      <c r="HNE72" s="379"/>
      <c r="HNF72" s="379"/>
      <c r="HNG72" s="379"/>
      <c r="HNH72" s="379"/>
      <c r="HNI72" s="379"/>
      <c r="HNJ72" s="379"/>
      <c r="HNK72" s="379"/>
      <c r="HNL72" s="379"/>
      <c r="HNM72" s="379"/>
      <c r="HNN72" s="379"/>
      <c r="HNO72" s="379"/>
      <c r="HNP72" s="379"/>
      <c r="HNQ72" s="379"/>
      <c r="HNR72" s="379"/>
      <c r="HNS72" s="379"/>
      <c r="HNT72" s="379"/>
      <c r="HNU72" s="379"/>
      <c r="HNV72" s="379"/>
      <c r="HNW72" s="379"/>
      <c r="HNX72" s="379"/>
      <c r="HNY72" s="379"/>
      <c r="HNZ72" s="379"/>
      <c r="HOA72" s="379"/>
      <c r="HOB72" s="379"/>
      <c r="HOC72" s="379"/>
      <c r="HOD72" s="379"/>
      <c r="HOE72" s="379"/>
      <c r="HOF72" s="379"/>
      <c r="HOG72" s="379"/>
      <c r="HOH72" s="379"/>
      <c r="HOI72" s="379"/>
      <c r="HOJ72" s="379"/>
      <c r="HOK72" s="379"/>
      <c r="HOL72" s="379"/>
      <c r="HOM72" s="379"/>
      <c r="HON72" s="379"/>
      <c r="HOO72" s="379"/>
      <c r="HOP72" s="379"/>
      <c r="HOQ72" s="379"/>
      <c r="HOR72" s="379"/>
      <c r="HOS72" s="379"/>
      <c r="HOT72" s="379"/>
      <c r="HOU72" s="379"/>
      <c r="HOV72" s="379"/>
      <c r="HOW72" s="379"/>
      <c r="HOX72" s="379"/>
      <c r="HOY72" s="379"/>
      <c r="HOZ72" s="379"/>
      <c r="HPA72" s="379"/>
      <c r="HPB72" s="379"/>
      <c r="HPC72" s="379"/>
      <c r="HPD72" s="379"/>
      <c r="HPE72" s="379"/>
      <c r="HPF72" s="379"/>
      <c r="HPG72" s="379"/>
      <c r="HPH72" s="379"/>
      <c r="HPI72" s="379"/>
      <c r="HPJ72" s="379"/>
      <c r="HPK72" s="379"/>
      <c r="HPL72" s="379"/>
      <c r="HPM72" s="379"/>
      <c r="HPN72" s="379"/>
      <c r="HPO72" s="379"/>
      <c r="HPP72" s="379"/>
      <c r="HPQ72" s="379"/>
      <c r="HPR72" s="379"/>
      <c r="HPS72" s="379"/>
      <c r="HPT72" s="379"/>
      <c r="HPU72" s="379"/>
      <c r="HPV72" s="379"/>
      <c r="HPW72" s="379"/>
      <c r="HPX72" s="379"/>
      <c r="HPY72" s="379"/>
      <c r="HPZ72" s="379"/>
      <c r="HQA72" s="379"/>
      <c r="HQB72" s="379"/>
      <c r="HQC72" s="379"/>
      <c r="HQD72" s="379"/>
      <c r="HQE72" s="379"/>
      <c r="HQF72" s="379"/>
      <c r="HQG72" s="379"/>
      <c r="HQH72" s="379"/>
      <c r="HQI72" s="379"/>
      <c r="HQJ72" s="379"/>
      <c r="HQK72" s="379"/>
      <c r="HQL72" s="379"/>
      <c r="HQM72" s="379"/>
      <c r="HQN72" s="379"/>
      <c r="HQO72" s="379"/>
      <c r="HQP72" s="379"/>
      <c r="HQQ72" s="379"/>
      <c r="HQR72" s="379"/>
      <c r="HQS72" s="379"/>
      <c r="HQT72" s="379"/>
      <c r="HQU72" s="379"/>
      <c r="HQV72" s="379"/>
      <c r="HQW72" s="379"/>
      <c r="HQX72" s="379"/>
      <c r="HQY72" s="379"/>
      <c r="HQZ72" s="379"/>
      <c r="HRA72" s="379"/>
      <c r="HRB72" s="379"/>
      <c r="HRC72" s="379"/>
      <c r="HRD72" s="379"/>
      <c r="HRE72" s="379"/>
      <c r="HRF72" s="379"/>
      <c r="HRG72" s="379"/>
      <c r="HRH72" s="379"/>
      <c r="HRI72" s="379"/>
      <c r="HRJ72" s="379"/>
      <c r="HRK72" s="379"/>
      <c r="HRL72" s="379"/>
      <c r="HRM72" s="379"/>
      <c r="HRN72" s="379"/>
      <c r="HRO72" s="379"/>
      <c r="HRP72" s="379"/>
      <c r="HRQ72" s="379"/>
      <c r="HRR72" s="379"/>
      <c r="HRS72" s="379"/>
      <c r="HRT72" s="379"/>
      <c r="HRU72" s="379"/>
      <c r="HRV72" s="379"/>
      <c r="HRW72" s="379"/>
      <c r="HRX72" s="379"/>
      <c r="HRY72" s="379"/>
      <c r="HRZ72" s="379"/>
      <c r="HSA72" s="379"/>
      <c r="HSB72" s="379"/>
      <c r="HSC72" s="379"/>
      <c r="HSD72" s="379"/>
      <c r="HSE72" s="379"/>
      <c r="HSF72" s="379"/>
      <c r="HSG72" s="379"/>
      <c r="HSH72" s="379"/>
      <c r="HSI72" s="379"/>
      <c r="HSJ72" s="379"/>
      <c r="HSK72" s="379"/>
      <c r="HSL72" s="379"/>
      <c r="HSM72" s="379"/>
      <c r="HSN72" s="379"/>
      <c r="HSO72" s="379"/>
      <c r="HSP72" s="379"/>
      <c r="HSQ72" s="379"/>
      <c r="HSR72" s="379"/>
      <c r="HSS72" s="379"/>
      <c r="HST72" s="379"/>
      <c r="HSU72" s="379"/>
      <c r="HSV72" s="379"/>
      <c r="HSW72" s="379"/>
      <c r="HSX72" s="379"/>
      <c r="HSY72" s="379"/>
      <c r="HSZ72" s="379"/>
      <c r="HTA72" s="379"/>
      <c r="HTB72" s="379"/>
      <c r="HTC72" s="379"/>
      <c r="HTD72" s="379"/>
      <c r="HTE72" s="379"/>
      <c r="HTF72" s="379"/>
      <c r="HTG72" s="379"/>
      <c r="HTH72" s="379"/>
      <c r="HTI72" s="379"/>
      <c r="HTJ72" s="379"/>
      <c r="HTK72" s="379"/>
      <c r="HTL72" s="379"/>
      <c r="HTM72" s="379"/>
      <c r="HTN72" s="379"/>
      <c r="HTO72" s="379"/>
      <c r="HTP72" s="379"/>
      <c r="HTQ72" s="379"/>
      <c r="HTR72" s="379"/>
      <c r="HTS72" s="379"/>
      <c r="HTT72" s="379"/>
      <c r="HTU72" s="379"/>
      <c r="HTV72" s="379"/>
      <c r="HTW72" s="379"/>
      <c r="HTX72" s="379"/>
      <c r="HTY72" s="379"/>
      <c r="HTZ72" s="379"/>
      <c r="HUA72" s="379"/>
      <c r="HUB72" s="379"/>
      <c r="HUC72" s="379"/>
      <c r="HUD72" s="379"/>
      <c r="HUE72" s="379"/>
      <c r="HUF72" s="379"/>
      <c r="HUG72" s="379"/>
      <c r="HUH72" s="379"/>
      <c r="HUI72" s="379"/>
      <c r="HUJ72" s="379"/>
      <c r="HUK72" s="379"/>
      <c r="HUL72" s="379"/>
      <c r="HUM72" s="379"/>
      <c r="HUN72" s="379"/>
      <c r="HUO72" s="379"/>
      <c r="HUP72" s="379"/>
      <c r="HUQ72" s="379"/>
      <c r="HUR72" s="379"/>
      <c r="HUS72" s="379"/>
      <c r="HUT72" s="379"/>
      <c r="HUU72" s="379"/>
      <c r="HUV72" s="379"/>
      <c r="HUW72" s="379"/>
      <c r="HUX72" s="379"/>
      <c r="HUY72" s="379"/>
      <c r="HUZ72" s="379"/>
      <c r="HVA72" s="379"/>
      <c r="HVB72" s="379"/>
      <c r="HVC72" s="379"/>
      <c r="HVD72" s="379"/>
      <c r="HVE72" s="379"/>
      <c r="HVF72" s="379"/>
      <c r="HVG72" s="379"/>
      <c r="HVH72" s="379"/>
      <c r="HVI72" s="379"/>
      <c r="HVJ72" s="379"/>
      <c r="HVK72" s="379"/>
      <c r="HVL72" s="379"/>
      <c r="HVM72" s="379"/>
      <c r="HVN72" s="379"/>
      <c r="HVO72" s="379"/>
      <c r="HVP72" s="379"/>
      <c r="HVQ72" s="379"/>
      <c r="HVR72" s="379"/>
      <c r="HVS72" s="379"/>
      <c r="HVT72" s="379"/>
      <c r="HVU72" s="379"/>
      <c r="HVV72" s="379"/>
      <c r="HVW72" s="379"/>
      <c r="HVX72" s="379"/>
      <c r="HVY72" s="379"/>
      <c r="HVZ72" s="379"/>
      <c r="HWA72" s="379"/>
      <c r="HWB72" s="379"/>
      <c r="HWC72" s="379"/>
      <c r="HWD72" s="379"/>
      <c r="HWE72" s="379"/>
      <c r="HWF72" s="379"/>
      <c r="HWG72" s="379"/>
      <c r="HWH72" s="379"/>
      <c r="HWI72" s="379"/>
      <c r="HWJ72" s="379"/>
      <c r="HWK72" s="379"/>
      <c r="HWL72" s="379"/>
      <c r="HWM72" s="379"/>
      <c r="HWN72" s="379"/>
      <c r="HWO72" s="379"/>
      <c r="HWP72" s="379"/>
      <c r="HWQ72" s="379"/>
      <c r="HWR72" s="379"/>
      <c r="HWS72" s="379"/>
      <c r="HWT72" s="379"/>
      <c r="HWU72" s="379"/>
      <c r="HWV72" s="379"/>
      <c r="HWW72" s="379"/>
      <c r="HWX72" s="379"/>
      <c r="HWY72" s="379"/>
      <c r="HWZ72" s="379"/>
      <c r="HXA72" s="379"/>
      <c r="HXB72" s="379"/>
      <c r="HXC72" s="379"/>
      <c r="HXD72" s="379"/>
      <c r="HXE72" s="379"/>
      <c r="HXF72" s="379"/>
      <c r="HXG72" s="379"/>
      <c r="HXH72" s="379"/>
      <c r="HXI72" s="379"/>
      <c r="HXJ72" s="379"/>
      <c r="HXK72" s="379"/>
      <c r="HXL72" s="379"/>
      <c r="HXM72" s="379"/>
      <c r="HXN72" s="379"/>
      <c r="HXO72" s="379"/>
      <c r="HXP72" s="379"/>
      <c r="HXQ72" s="379"/>
      <c r="HXR72" s="379"/>
      <c r="HXS72" s="379"/>
      <c r="HXT72" s="379"/>
      <c r="HXU72" s="379"/>
      <c r="HXV72" s="379"/>
      <c r="HXW72" s="379"/>
      <c r="HXX72" s="379"/>
      <c r="HXY72" s="379"/>
      <c r="HXZ72" s="379"/>
      <c r="HYA72" s="379"/>
      <c r="HYB72" s="379"/>
      <c r="HYC72" s="379"/>
      <c r="HYD72" s="379"/>
      <c r="HYE72" s="379"/>
      <c r="HYF72" s="379"/>
      <c r="HYG72" s="379"/>
      <c r="HYH72" s="379"/>
      <c r="HYI72" s="379"/>
      <c r="HYJ72" s="379"/>
      <c r="HYK72" s="379"/>
      <c r="HYL72" s="379"/>
      <c r="HYM72" s="379"/>
      <c r="HYN72" s="379"/>
      <c r="HYO72" s="379"/>
      <c r="HYP72" s="379"/>
      <c r="HYQ72" s="379"/>
      <c r="HYR72" s="379"/>
      <c r="HYS72" s="379"/>
      <c r="HYT72" s="379"/>
      <c r="HYU72" s="379"/>
      <c r="HYV72" s="379"/>
      <c r="HYW72" s="379"/>
      <c r="HYX72" s="379"/>
      <c r="HYY72" s="379"/>
      <c r="HYZ72" s="379"/>
      <c r="HZA72" s="379"/>
      <c r="HZB72" s="379"/>
      <c r="HZC72" s="379"/>
      <c r="HZD72" s="379"/>
      <c r="HZE72" s="379"/>
      <c r="HZF72" s="379"/>
      <c r="HZG72" s="379"/>
      <c r="HZH72" s="379"/>
      <c r="HZI72" s="379"/>
      <c r="HZJ72" s="379"/>
      <c r="HZK72" s="379"/>
      <c r="HZL72" s="379"/>
      <c r="HZM72" s="379"/>
      <c r="HZN72" s="379"/>
      <c r="HZO72" s="379"/>
      <c r="HZP72" s="379"/>
      <c r="HZQ72" s="379"/>
      <c r="HZR72" s="379"/>
      <c r="HZS72" s="379"/>
      <c r="HZT72" s="379"/>
      <c r="HZU72" s="379"/>
      <c r="HZV72" s="379"/>
      <c r="HZW72" s="379"/>
      <c r="HZX72" s="379"/>
      <c r="HZY72" s="379"/>
      <c r="HZZ72" s="379"/>
      <c r="IAA72" s="379"/>
      <c r="IAB72" s="379"/>
      <c r="IAC72" s="379"/>
      <c r="IAD72" s="379"/>
      <c r="IAE72" s="379"/>
      <c r="IAF72" s="379"/>
      <c r="IAG72" s="379"/>
      <c r="IAH72" s="379"/>
      <c r="IAI72" s="379"/>
      <c r="IAJ72" s="379"/>
      <c r="IAK72" s="379"/>
      <c r="IAL72" s="379"/>
      <c r="IAM72" s="379"/>
      <c r="IAN72" s="379"/>
      <c r="IAO72" s="379"/>
      <c r="IAP72" s="379"/>
      <c r="IAQ72" s="379"/>
      <c r="IAR72" s="379"/>
      <c r="IAS72" s="379"/>
      <c r="IAT72" s="379"/>
      <c r="IAU72" s="379"/>
      <c r="IAV72" s="379"/>
      <c r="IAW72" s="379"/>
      <c r="IAX72" s="379"/>
      <c r="IAY72" s="379"/>
      <c r="IAZ72" s="379"/>
      <c r="IBA72" s="379"/>
      <c r="IBB72" s="379"/>
      <c r="IBC72" s="379"/>
      <c r="IBD72" s="379"/>
      <c r="IBE72" s="379"/>
      <c r="IBF72" s="379"/>
      <c r="IBG72" s="379"/>
      <c r="IBH72" s="379"/>
      <c r="IBI72" s="379"/>
      <c r="IBJ72" s="379"/>
      <c r="IBK72" s="379"/>
      <c r="IBL72" s="379"/>
      <c r="IBM72" s="379"/>
      <c r="IBN72" s="379"/>
      <c r="IBO72" s="379"/>
      <c r="IBP72" s="379"/>
      <c r="IBQ72" s="379"/>
      <c r="IBR72" s="379"/>
      <c r="IBS72" s="379"/>
      <c r="IBT72" s="379"/>
      <c r="IBU72" s="379"/>
      <c r="IBV72" s="379"/>
      <c r="IBW72" s="379"/>
      <c r="IBX72" s="379"/>
      <c r="IBY72" s="379"/>
      <c r="IBZ72" s="379"/>
      <c r="ICA72" s="379"/>
      <c r="ICB72" s="379"/>
      <c r="ICC72" s="379"/>
      <c r="ICD72" s="379"/>
      <c r="ICE72" s="379"/>
      <c r="ICF72" s="379"/>
      <c r="ICG72" s="379"/>
      <c r="ICH72" s="379"/>
      <c r="ICI72" s="379"/>
      <c r="ICJ72" s="379"/>
      <c r="ICK72" s="379"/>
      <c r="ICL72" s="379"/>
      <c r="ICM72" s="379"/>
      <c r="ICN72" s="379"/>
      <c r="ICO72" s="379"/>
      <c r="ICP72" s="379"/>
      <c r="ICQ72" s="379"/>
      <c r="ICR72" s="379"/>
      <c r="ICS72" s="379"/>
      <c r="ICT72" s="379"/>
      <c r="ICU72" s="379"/>
      <c r="ICV72" s="379"/>
      <c r="ICW72" s="379"/>
      <c r="ICX72" s="379"/>
      <c r="ICY72" s="379"/>
      <c r="ICZ72" s="379"/>
      <c r="IDA72" s="379"/>
      <c r="IDB72" s="379"/>
      <c r="IDC72" s="379"/>
      <c r="IDD72" s="379"/>
      <c r="IDE72" s="379"/>
      <c r="IDF72" s="379"/>
      <c r="IDG72" s="379"/>
      <c r="IDH72" s="379"/>
      <c r="IDI72" s="379"/>
      <c r="IDJ72" s="379"/>
      <c r="IDK72" s="379"/>
      <c r="IDL72" s="379"/>
      <c r="IDM72" s="379"/>
      <c r="IDN72" s="379"/>
      <c r="IDO72" s="379"/>
      <c r="IDP72" s="379"/>
      <c r="IDQ72" s="379"/>
      <c r="IDR72" s="379"/>
      <c r="IDS72" s="379"/>
      <c r="IDT72" s="379"/>
      <c r="IDU72" s="379"/>
      <c r="IDV72" s="379"/>
      <c r="IDW72" s="379"/>
      <c r="IDX72" s="379"/>
      <c r="IDY72" s="379"/>
      <c r="IDZ72" s="379"/>
      <c r="IEA72" s="379"/>
      <c r="IEB72" s="379"/>
      <c r="IEC72" s="379"/>
      <c r="IED72" s="379"/>
      <c r="IEE72" s="379"/>
      <c r="IEF72" s="379"/>
      <c r="IEG72" s="379"/>
      <c r="IEH72" s="379"/>
      <c r="IEI72" s="379"/>
      <c r="IEJ72" s="379"/>
      <c r="IEK72" s="379"/>
      <c r="IEL72" s="379"/>
      <c r="IEM72" s="379"/>
      <c r="IEN72" s="379"/>
      <c r="IEO72" s="379"/>
      <c r="IEP72" s="379"/>
      <c r="IEQ72" s="379"/>
      <c r="IER72" s="379"/>
      <c r="IES72" s="379"/>
      <c r="IET72" s="379"/>
      <c r="IEU72" s="379"/>
      <c r="IEV72" s="379"/>
      <c r="IEW72" s="379"/>
      <c r="IEX72" s="379"/>
      <c r="IEY72" s="379"/>
      <c r="IEZ72" s="379"/>
      <c r="IFA72" s="379"/>
      <c r="IFB72" s="379"/>
      <c r="IFC72" s="379"/>
      <c r="IFD72" s="379"/>
      <c r="IFE72" s="379"/>
      <c r="IFF72" s="379"/>
      <c r="IFG72" s="379"/>
      <c r="IFH72" s="379"/>
      <c r="IFI72" s="379"/>
      <c r="IFJ72" s="379"/>
      <c r="IFK72" s="379"/>
      <c r="IFL72" s="379"/>
      <c r="IFM72" s="379"/>
      <c r="IFN72" s="379"/>
      <c r="IFO72" s="379"/>
      <c r="IFP72" s="379"/>
      <c r="IFQ72" s="379"/>
      <c r="IFR72" s="379"/>
      <c r="IFS72" s="379"/>
      <c r="IFT72" s="379"/>
      <c r="IFU72" s="379"/>
      <c r="IFV72" s="379"/>
      <c r="IFW72" s="379"/>
      <c r="IFX72" s="379"/>
      <c r="IFY72" s="379"/>
      <c r="IFZ72" s="379"/>
      <c r="IGA72" s="379"/>
      <c r="IGB72" s="379"/>
      <c r="IGC72" s="379"/>
      <c r="IGD72" s="379"/>
      <c r="IGE72" s="379"/>
      <c r="IGF72" s="379"/>
      <c r="IGG72" s="379"/>
      <c r="IGH72" s="379"/>
      <c r="IGI72" s="379"/>
      <c r="IGJ72" s="379"/>
      <c r="IGK72" s="379"/>
      <c r="IGL72" s="379"/>
      <c r="IGM72" s="379"/>
      <c r="IGN72" s="379"/>
      <c r="IGO72" s="379"/>
      <c r="IGP72" s="379"/>
      <c r="IGQ72" s="379"/>
      <c r="IGR72" s="379"/>
      <c r="IGS72" s="379"/>
      <c r="IGT72" s="379"/>
      <c r="IGU72" s="379"/>
      <c r="IGV72" s="379"/>
      <c r="IGW72" s="379"/>
      <c r="IGX72" s="379"/>
      <c r="IGY72" s="379"/>
      <c r="IGZ72" s="379"/>
      <c r="IHA72" s="379"/>
      <c r="IHB72" s="379"/>
      <c r="IHC72" s="379"/>
      <c r="IHD72" s="379"/>
      <c r="IHE72" s="379"/>
      <c r="IHF72" s="379"/>
      <c r="IHG72" s="379"/>
      <c r="IHH72" s="379"/>
      <c r="IHI72" s="379"/>
      <c r="IHJ72" s="379"/>
      <c r="IHK72" s="379"/>
      <c r="IHL72" s="379"/>
      <c r="IHM72" s="379"/>
      <c r="IHN72" s="379"/>
      <c r="IHO72" s="379"/>
      <c r="IHP72" s="379"/>
      <c r="IHQ72" s="379"/>
      <c r="IHR72" s="379"/>
      <c r="IHS72" s="379"/>
      <c r="IHT72" s="379"/>
      <c r="IHU72" s="379"/>
      <c r="IHV72" s="379"/>
      <c r="IHW72" s="379"/>
      <c r="IHX72" s="379"/>
      <c r="IHY72" s="379"/>
      <c r="IHZ72" s="379"/>
      <c r="IIA72" s="379"/>
      <c r="IIB72" s="379"/>
      <c r="IIC72" s="379"/>
      <c r="IID72" s="379"/>
      <c r="IIE72" s="379"/>
      <c r="IIF72" s="379"/>
      <c r="IIG72" s="379"/>
      <c r="IIH72" s="379"/>
      <c r="III72" s="379"/>
      <c r="IIJ72" s="379"/>
      <c r="IIK72" s="379"/>
      <c r="IIL72" s="379"/>
      <c r="IIM72" s="379"/>
      <c r="IIN72" s="379"/>
      <c r="IIO72" s="379"/>
      <c r="IIP72" s="379"/>
      <c r="IIQ72" s="379"/>
      <c r="IIR72" s="379"/>
      <c r="IIS72" s="379"/>
      <c r="IIT72" s="379"/>
      <c r="IIU72" s="379"/>
      <c r="IIV72" s="379"/>
      <c r="IIW72" s="379"/>
      <c r="IIX72" s="379"/>
      <c r="IIY72" s="379"/>
      <c r="IIZ72" s="379"/>
      <c r="IJA72" s="379"/>
      <c r="IJB72" s="379"/>
      <c r="IJC72" s="379"/>
      <c r="IJD72" s="379"/>
      <c r="IJE72" s="379"/>
      <c r="IJF72" s="379"/>
      <c r="IJG72" s="379"/>
      <c r="IJH72" s="379"/>
      <c r="IJI72" s="379"/>
      <c r="IJJ72" s="379"/>
      <c r="IJK72" s="379"/>
      <c r="IJL72" s="379"/>
      <c r="IJM72" s="379"/>
      <c r="IJN72" s="379"/>
      <c r="IJO72" s="379"/>
      <c r="IJP72" s="379"/>
      <c r="IJQ72" s="379"/>
      <c r="IJR72" s="379"/>
      <c r="IJS72" s="379"/>
      <c r="IJT72" s="379"/>
      <c r="IJU72" s="379"/>
      <c r="IJV72" s="379"/>
      <c r="IJW72" s="379"/>
      <c r="IJX72" s="379"/>
      <c r="IJY72" s="379"/>
      <c r="IJZ72" s="379"/>
      <c r="IKA72" s="379"/>
      <c r="IKB72" s="379"/>
      <c r="IKC72" s="379"/>
      <c r="IKD72" s="379"/>
      <c r="IKE72" s="379"/>
      <c r="IKF72" s="379"/>
      <c r="IKG72" s="379"/>
      <c r="IKH72" s="379"/>
      <c r="IKI72" s="379"/>
      <c r="IKJ72" s="379"/>
      <c r="IKK72" s="379"/>
      <c r="IKL72" s="379"/>
      <c r="IKM72" s="379"/>
      <c r="IKN72" s="379"/>
      <c r="IKO72" s="379"/>
      <c r="IKP72" s="379"/>
      <c r="IKQ72" s="379"/>
      <c r="IKR72" s="379"/>
      <c r="IKS72" s="379"/>
      <c r="IKT72" s="379"/>
      <c r="IKU72" s="379"/>
      <c r="IKV72" s="379"/>
      <c r="IKW72" s="379"/>
      <c r="IKX72" s="379"/>
      <c r="IKY72" s="379"/>
      <c r="IKZ72" s="379"/>
      <c r="ILA72" s="379"/>
      <c r="ILB72" s="379"/>
      <c r="ILC72" s="379"/>
      <c r="ILD72" s="379"/>
      <c r="ILE72" s="379"/>
      <c r="ILF72" s="379"/>
      <c r="ILG72" s="379"/>
      <c r="ILH72" s="379"/>
      <c r="ILI72" s="379"/>
      <c r="ILJ72" s="379"/>
      <c r="ILK72" s="379"/>
      <c r="ILL72" s="379"/>
      <c r="ILM72" s="379"/>
      <c r="ILN72" s="379"/>
      <c r="ILO72" s="379"/>
      <c r="ILP72" s="379"/>
      <c r="ILQ72" s="379"/>
      <c r="ILR72" s="379"/>
      <c r="ILS72" s="379"/>
      <c r="ILT72" s="379"/>
      <c r="ILU72" s="379"/>
      <c r="ILV72" s="379"/>
      <c r="ILW72" s="379"/>
      <c r="ILX72" s="379"/>
      <c r="ILY72" s="379"/>
      <c r="ILZ72" s="379"/>
      <c r="IMA72" s="379"/>
      <c r="IMB72" s="379"/>
      <c r="IMC72" s="379"/>
      <c r="IMD72" s="379"/>
      <c r="IME72" s="379"/>
      <c r="IMF72" s="379"/>
      <c r="IMG72" s="379"/>
      <c r="IMH72" s="379"/>
      <c r="IMI72" s="379"/>
      <c r="IMJ72" s="379"/>
      <c r="IMK72" s="379"/>
      <c r="IML72" s="379"/>
      <c r="IMM72" s="379"/>
      <c r="IMN72" s="379"/>
      <c r="IMO72" s="379"/>
      <c r="IMP72" s="379"/>
      <c r="IMQ72" s="379"/>
      <c r="IMR72" s="379"/>
      <c r="IMS72" s="379"/>
      <c r="IMT72" s="379"/>
      <c r="IMU72" s="379"/>
      <c r="IMV72" s="379"/>
      <c r="IMW72" s="379"/>
      <c r="IMX72" s="379"/>
      <c r="IMY72" s="379"/>
      <c r="IMZ72" s="379"/>
      <c r="INA72" s="379"/>
      <c r="INB72" s="379"/>
      <c r="INC72" s="379"/>
      <c r="IND72" s="379"/>
      <c r="INE72" s="379"/>
      <c r="INF72" s="379"/>
      <c r="ING72" s="379"/>
      <c r="INH72" s="379"/>
      <c r="INI72" s="379"/>
      <c r="INJ72" s="379"/>
      <c r="INK72" s="379"/>
      <c r="INL72" s="379"/>
      <c r="INM72" s="379"/>
      <c r="INN72" s="379"/>
      <c r="INO72" s="379"/>
      <c r="INP72" s="379"/>
      <c r="INQ72" s="379"/>
      <c r="INR72" s="379"/>
      <c r="INS72" s="379"/>
      <c r="INT72" s="379"/>
      <c r="INU72" s="379"/>
      <c r="INV72" s="379"/>
      <c r="INW72" s="379"/>
      <c r="INX72" s="379"/>
      <c r="INY72" s="379"/>
      <c r="INZ72" s="379"/>
      <c r="IOA72" s="379"/>
      <c r="IOB72" s="379"/>
      <c r="IOC72" s="379"/>
      <c r="IOD72" s="379"/>
      <c r="IOE72" s="379"/>
      <c r="IOF72" s="379"/>
      <c r="IOG72" s="379"/>
      <c r="IOH72" s="379"/>
      <c r="IOI72" s="379"/>
      <c r="IOJ72" s="379"/>
      <c r="IOK72" s="379"/>
      <c r="IOL72" s="379"/>
      <c r="IOM72" s="379"/>
      <c r="ION72" s="379"/>
      <c r="IOO72" s="379"/>
      <c r="IOP72" s="379"/>
      <c r="IOQ72" s="379"/>
      <c r="IOR72" s="379"/>
      <c r="IOS72" s="379"/>
      <c r="IOT72" s="379"/>
      <c r="IOU72" s="379"/>
      <c r="IOV72" s="379"/>
      <c r="IOW72" s="379"/>
      <c r="IOX72" s="379"/>
      <c r="IOY72" s="379"/>
      <c r="IOZ72" s="379"/>
      <c r="IPA72" s="379"/>
      <c r="IPB72" s="379"/>
      <c r="IPC72" s="379"/>
      <c r="IPD72" s="379"/>
      <c r="IPE72" s="379"/>
      <c r="IPF72" s="379"/>
      <c r="IPG72" s="379"/>
      <c r="IPH72" s="379"/>
      <c r="IPI72" s="379"/>
      <c r="IPJ72" s="379"/>
      <c r="IPK72" s="379"/>
      <c r="IPL72" s="379"/>
      <c r="IPM72" s="379"/>
      <c r="IPN72" s="379"/>
      <c r="IPO72" s="379"/>
      <c r="IPP72" s="379"/>
      <c r="IPQ72" s="379"/>
      <c r="IPR72" s="379"/>
      <c r="IPS72" s="379"/>
      <c r="IPT72" s="379"/>
      <c r="IPU72" s="379"/>
      <c r="IPV72" s="379"/>
      <c r="IPW72" s="379"/>
      <c r="IPX72" s="379"/>
      <c r="IPY72" s="379"/>
      <c r="IPZ72" s="379"/>
      <c r="IQA72" s="379"/>
      <c r="IQB72" s="379"/>
      <c r="IQC72" s="379"/>
      <c r="IQD72" s="379"/>
      <c r="IQE72" s="379"/>
      <c r="IQF72" s="379"/>
      <c r="IQG72" s="379"/>
      <c r="IQH72" s="379"/>
      <c r="IQI72" s="379"/>
      <c r="IQJ72" s="379"/>
      <c r="IQK72" s="379"/>
      <c r="IQL72" s="379"/>
      <c r="IQM72" s="379"/>
      <c r="IQN72" s="379"/>
      <c r="IQO72" s="379"/>
      <c r="IQP72" s="379"/>
      <c r="IQQ72" s="379"/>
      <c r="IQR72" s="379"/>
      <c r="IQS72" s="379"/>
      <c r="IQT72" s="379"/>
      <c r="IQU72" s="379"/>
      <c r="IQV72" s="379"/>
      <c r="IQW72" s="379"/>
      <c r="IQX72" s="379"/>
      <c r="IQY72" s="379"/>
      <c r="IQZ72" s="379"/>
      <c r="IRA72" s="379"/>
      <c r="IRB72" s="379"/>
      <c r="IRC72" s="379"/>
      <c r="IRD72" s="379"/>
      <c r="IRE72" s="379"/>
      <c r="IRF72" s="379"/>
      <c r="IRG72" s="379"/>
      <c r="IRH72" s="379"/>
      <c r="IRI72" s="379"/>
      <c r="IRJ72" s="379"/>
      <c r="IRK72" s="379"/>
      <c r="IRL72" s="379"/>
      <c r="IRM72" s="379"/>
      <c r="IRN72" s="379"/>
      <c r="IRO72" s="379"/>
      <c r="IRP72" s="379"/>
      <c r="IRQ72" s="379"/>
      <c r="IRR72" s="379"/>
      <c r="IRS72" s="379"/>
      <c r="IRT72" s="379"/>
      <c r="IRU72" s="379"/>
      <c r="IRV72" s="379"/>
      <c r="IRW72" s="379"/>
      <c r="IRX72" s="379"/>
      <c r="IRY72" s="379"/>
      <c r="IRZ72" s="379"/>
      <c r="ISA72" s="379"/>
      <c r="ISB72" s="379"/>
      <c r="ISC72" s="379"/>
      <c r="ISD72" s="379"/>
      <c r="ISE72" s="379"/>
      <c r="ISF72" s="379"/>
      <c r="ISG72" s="379"/>
      <c r="ISH72" s="379"/>
      <c r="ISI72" s="379"/>
      <c r="ISJ72" s="379"/>
      <c r="ISK72" s="379"/>
      <c r="ISL72" s="379"/>
      <c r="ISM72" s="379"/>
      <c r="ISN72" s="379"/>
      <c r="ISO72" s="379"/>
      <c r="ISP72" s="379"/>
      <c r="ISQ72" s="379"/>
      <c r="ISR72" s="379"/>
      <c r="ISS72" s="379"/>
      <c r="IST72" s="379"/>
      <c r="ISU72" s="379"/>
      <c r="ISV72" s="379"/>
      <c r="ISW72" s="379"/>
      <c r="ISX72" s="379"/>
      <c r="ISY72" s="379"/>
      <c r="ISZ72" s="379"/>
      <c r="ITA72" s="379"/>
      <c r="ITB72" s="379"/>
      <c r="ITC72" s="379"/>
      <c r="ITD72" s="379"/>
      <c r="ITE72" s="379"/>
      <c r="ITF72" s="379"/>
      <c r="ITG72" s="379"/>
      <c r="ITH72" s="379"/>
      <c r="ITI72" s="379"/>
      <c r="ITJ72" s="379"/>
      <c r="ITK72" s="379"/>
      <c r="ITL72" s="379"/>
      <c r="ITM72" s="379"/>
      <c r="ITN72" s="379"/>
      <c r="ITO72" s="379"/>
      <c r="ITP72" s="379"/>
      <c r="ITQ72" s="379"/>
      <c r="ITR72" s="379"/>
      <c r="ITS72" s="379"/>
      <c r="ITT72" s="379"/>
      <c r="ITU72" s="379"/>
      <c r="ITV72" s="379"/>
      <c r="ITW72" s="379"/>
      <c r="ITX72" s="379"/>
      <c r="ITY72" s="379"/>
      <c r="ITZ72" s="379"/>
      <c r="IUA72" s="379"/>
      <c r="IUB72" s="379"/>
      <c r="IUC72" s="379"/>
      <c r="IUD72" s="379"/>
      <c r="IUE72" s="379"/>
      <c r="IUF72" s="379"/>
      <c r="IUG72" s="379"/>
      <c r="IUH72" s="379"/>
      <c r="IUI72" s="379"/>
      <c r="IUJ72" s="379"/>
      <c r="IUK72" s="379"/>
      <c r="IUL72" s="379"/>
      <c r="IUM72" s="379"/>
      <c r="IUN72" s="379"/>
      <c r="IUO72" s="379"/>
      <c r="IUP72" s="379"/>
      <c r="IUQ72" s="379"/>
      <c r="IUR72" s="379"/>
      <c r="IUS72" s="379"/>
      <c r="IUT72" s="379"/>
      <c r="IUU72" s="379"/>
      <c r="IUV72" s="379"/>
      <c r="IUW72" s="379"/>
      <c r="IUX72" s="379"/>
      <c r="IUY72" s="379"/>
      <c r="IUZ72" s="379"/>
      <c r="IVA72" s="379"/>
      <c r="IVB72" s="379"/>
      <c r="IVC72" s="379"/>
      <c r="IVD72" s="379"/>
      <c r="IVE72" s="379"/>
      <c r="IVF72" s="379"/>
      <c r="IVG72" s="379"/>
      <c r="IVH72" s="379"/>
      <c r="IVI72" s="379"/>
      <c r="IVJ72" s="379"/>
      <c r="IVK72" s="379"/>
      <c r="IVL72" s="379"/>
      <c r="IVM72" s="379"/>
      <c r="IVN72" s="379"/>
      <c r="IVO72" s="379"/>
      <c r="IVP72" s="379"/>
      <c r="IVQ72" s="379"/>
      <c r="IVR72" s="379"/>
      <c r="IVS72" s="379"/>
      <c r="IVT72" s="379"/>
      <c r="IVU72" s="379"/>
      <c r="IVV72" s="379"/>
      <c r="IVW72" s="379"/>
      <c r="IVX72" s="379"/>
      <c r="IVY72" s="379"/>
      <c r="IVZ72" s="379"/>
      <c r="IWA72" s="379"/>
      <c r="IWB72" s="379"/>
      <c r="IWC72" s="379"/>
      <c r="IWD72" s="379"/>
      <c r="IWE72" s="379"/>
      <c r="IWF72" s="379"/>
      <c r="IWG72" s="379"/>
      <c r="IWH72" s="379"/>
      <c r="IWI72" s="379"/>
      <c r="IWJ72" s="379"/>
      <c r="IWK72" s="379"/>
      <c r="IWL72" s="379"/>
      <c r="IWM72" s="379"/>
      <c r="IWN72" s="379"/>
      <c r="IWO72" s="379"/>
      <c r="IWP72" s="379"/>
      <c r="IWQ72" s="379"/>
      <c r="IWR72" s="379"/>
      <c r="IWS72" s="379"/>
      <c r="IWT72" s="379"/>
      <c r="IWU72" s="379"/>
      <c r="IWV72" s="379"/>
      <c r="IWW72" s="379"/>
      <c r="IWX72" s="379"/>
      <c r="IWY72" s="379"/>
      <c r="IWZ72" s="379"/>
      <c r="IXA72" s="379"/>
      <c r="IXB72" s="379"/>
      <c r="IXC72" s="379"/>
      <c r="IXD72" s="379"/>
      <c r="IXE72" s="379"/>
      <c r="IXF72" s="379"/>
      <c r="IXG72" s="379"/>
      <c r="IXH72" s="379"/>
      <c r="IXI72" s="379"/>
      <c r="IXJ72" s="379"/>
      <c r="IXK72" s="379"/>
      <c r="IXL72" s="379"/>
      <c r="IXM72" s="379"/>
      <c r="IXN72" s="379"/>
      <c r="IXO72" s="379"/>
      <c r="IXP72" s="379"/>
      <c r="IXQ72" s="379"/>
      <c r="IXR72" s="379"/>
      <c r="IXS72" s="379"/>
      <c r="IXT72" s="379"/>
      <c r="IXU72" s="379"/>
      <c r="IXV72" s="379"/>
      <c r="IXW72" s="379"/>
      <c r="IXX72" s="379"/>
      <c r="IXY72" s="379"/>
      <c r="IXZ72" s="379"/>
      <c r="IYA72" s="379"/>
      <c r="IYB72" s="379"/>
      <c r="IYC72" s="379"/>
      <c r="IYD72" s="379"/>
      <c r="IYE72" s="379"/>
      <c r="IYF72" s="379"/>
      <c r="IYG72" s="379"/>
      <c r="IYH72" s="379"/>
      <c r="IYI72" s="379"/>
      <c r="IYJ72" s="379"/>
      <c r="IYK72" s="379"/>
      <c r="IYL72" s="379"/>
      <c r="IYM72" s="379"/>
      <c r="IYN72" s="379"/>
      <c r="IYO72" s="379"/>
      <c r="IYP72" s="379"/>
      <c r="IYQ72" s="379"/>
      <c r="IYR72" s="379"/>
      <c r="IYS72" s="379"/>
      <c r="IYT72" s="379"/>
      <c r="IYU72" s="379"/>
      <c r="IYV72" s="379"/>
      <c r="IYW72" s="379"/>
      <c r="IYX72" s="379"/>
      <c r="IYY72" s="379"/>
      <c r="IYZ72" s="379"/>
      <c r="IZA72" s="379"/>
      <c r="IZB72" s="379"/>
      <c r="IZC72" s="379"/>
      <c r="IZD72" s="379"/>
      <c r="IZE72" s="379"/>
      <c r="IZF72" s="379"/>
      <c r="IZG72" s="379"/>
      <c r="IZH72" s="379"/>
      <c r="IZI72" s="379"/>
      <c r="IZJ72" s="379"/>
      <c r="IZK72" s="379"/>
      <c r="IZL72" s="379"/>
      <c r="IZM72" s="379"/>
      <c r="IZN72" s="379"/>
      <c r="IZO72" s="379"/>
      <c r="IZP72" s="379"/>
      <c r="IZQ72" s="379"/>
      <c r="IZR72" s="379"/>
      <c r="IZS72" s="379"/>
      <c r="IZT72" s="379"/>
      <c r="IZU72" s="379"/>
      <c r="IZV72" s="379"/>
      <c r="IZW72" s="379"/>
      <c r="IZX72" s="379"/>
      <c r="IZY72" s="379"/>
      <c r="IZZ72" s="379"/>
      <c r="JAA72" s="379"/>
      <c r="JAB72" s="379"/>
      <c r="JAC72" s="379"/>
      <c r="JAD72" s="379"/>
      <c r="JAE72" s="379"/>
      <c r="JAF72" s="379"/>
      <c r="JAG72" s="379"/>
      <c r="JAH72" s="379"/>
      <c r="JAI72" s="379"/>
      <c r="JAJ72" s="379"/>
      <c r="JAK72" s="379"/>
      <c r="JAL72" s="379"/>
      <c r="JAM72" s="379"/>
      <c r="JAN72" s="379"/>
      <c r="JAO72" s="379"/>
      <c r="JAP72" s="379"/>
      <c r="JAQ72" s="379"/>
      <c r="JAR72" s="379"/>
      <c r="JAS72" s="379"/>
      <c r="JAT72" s="379"/>
      <c r="JAU72" s="379"/>
      <c r="JAV72" s="379"/>
      <c r="JAW72" s="379"/>
      <c r="JAX72" s="379"/>
      <c r="JAY72" s="379"/>
      <c r="JAZ72" s="379"/>
      <c r="JBA72" s="379"/>
      <c r="JBB72" s="379"/>
      <c r="JBC72" s="379"/>
      <c r="JBD72" s="379"/>
      <c r="JBE72" s="379"/>
      <c r="JBF72" s="379"/>
      <c r="JBG72" s="379"/>
      <c r="JBH72" s="379"/>
      <c r="JBI72" s="379"/>
      <c r="JBJ72" s="379"/>
      <c r="JBK72" s="379"/>
      <c r="JBL72" s="379"/>
      <c r="JBM72" s="379"/>
      <c r="JBN72" s="379"/>
      <c r="JBO72" s="379"/>
      <c r="JBP72" s="379"/>
      <c r="JBQ72" s="379"/>
      <c r="JBR72" s="379"/>
      <c r="JBS72" s="379"/>
      <c r="JBT72" s="379"/>
      <c r="JBU72" s="379"/>
      <c r="JBV72" s="379"/>
      <c r="JBW72" s="379"/>
      <c r="JBX72" s="379"/>
      <c r="JBY72" s="379"/>
      <c r="JBZ72" s="379"/>
      <c r="JCA72" s="379"/>
      <c r="JCB72" s="379"/>
      <c r="JCC72" s="379"/>
      <c r="JCD72" s="379"/>
      <c r="JCE72" s="379"/>
      <c r="JCF72" s="379"/>
      <c r="JCG72" s="379"/>
      <c r="JCH72" s="379"/>
      <c r="JCI72" s="379"/>
      <c r="JCJ72" s="379"/>
      <c r="JCK72" s="379"/>
      <c r="JCL72" s="379"/>
      <c r="JCM72" s="379"/>
      <c r="JCN72" s="379"/>
      <c r="JCO72" s="379"/>
      <c r="JCP72" s="379"/>
      <c r="JCQ72" s="379"/>
      <c r="JCR72" s="379"/>
      <c r="JCS72" s="379"/>
      <c r="JCT72" s="379"/>
      <c r="JCU72" s="379"/>
      <c r="JCV72" s="379"/>
      <c r="JCW72" s="379"/>
      <c r="JCX72" s="379"/>
      <c r="JCY72" s="379"/>
      <c r="JCZ72" s="379"/>
      <c r="JDA72" s="379"/>
      <c r="JDB72" s="379"/>
      <c r="JDC72" s="379"/>
      <c r="JDD72" s="379"/>
      <c r="JDE72" s="379"/>
      <c r="JDF72" s="379"/>
      <c r="JDG72" s="379"/>
      <c r="JDH72" s="379"/>
      <c r="JDI72" s="379"/>
      <c r="JDJ72" s="379"/>
      <c r="JDK72" s="379"/>
      <c r="JDL72" s="379"/>
      <c r="JDM72" s="379"/>
      <c r="JDN72" s="379"/>
      <c r="JDO72" s="379"/>
      <c r="JDP72" s="379"/>
      <c r="JDQ72" s="379"/>
      <c r="JDR72" s="379"/>
      <c r="JDS72" s="379"/>
      <c r="JDT72" s="379"/>
      <c r="JDU72" s="379"/>
      <c r="JDV72" s="379"/>
      <c r="JDW72" s="379"/>
      <c r="JDX72" s="379"/>
      <c r="JDY72" s="379"/>
      <c r="JDZ72" s="379"/>
      <c r="JEA72" s="379"/>
      <c r="JEB72" s="379"/>
      <c r="JEC72" s="379"/>
      <c r="JED72" s="379"/>
      <c r="JEE72" s="379"/>
      <c r="JEF72" s="379"/>
      <c r="JEG72" s="379"/>
      <c r="JEH72" s="379"/>
      <c r="JEI72" s="379"/>
      <c r="JEJ72" s="379"/>
      <c r="JEK72" s="379"/>
      <c r="JEL72" s="379"/>
      <c r="JEM72" s="379"/>
      <c r="JEN72" s="379"/>
      <c r="JEO72" s="379"/>
      <c r="JEP72" s="379"/>
      <c r="JEQ72" s="379"/>
      <c r="JER72" s="379"/>
      <c r="JES72" s="379"/>
      <c r="JET72" s="379"/>
      <c r="JEU72" s="379"/>
      <c r="JEV72" s="379"/>
      <c r="JEW72" s="379"/>
      <c r="JEX72" s="379"/>
      <c r="JEY72" s="379"/>
      <c r="JEZ72" s="379"/>
      <c r="JFA72" s="379"/>
      <c r="JFB72" s="379"/>
      <c r="JFC72" s="379"/>
      <c r="JFD72" s="379"/>
      <c r="JFE72" s="379"/>
      <c r="JFF72" s="379"/>
      <c r="JFG72" s="379"/>
      <c r="JFH72" s="379"/>
      <c r="JFI72" s="379"/>
      <c r="JFJ72" s="379"/>
      <c r="JFK72" s="379"/>
      <c r="JFL72" s="379"/>
      <c r="JFM72" s="379"/>
      <c r="JFN72" s="379"/>
      <c r="JFO72" s="379"/>
      <c r="JFP72" s="379"/>
      <c r="JFQ72" s="379"/>
      <c r="JFR72" s="379"/>
      <c r="JFS72" s="379"/>
      <c r="JFT72" s="379"/>
      <c r="JFU72" s="379"/>
      <c r="JFV72" s="379"/>
      <c r="JFW72" s="379"/>
      <c r="JFX72" s="379"/>
      <c r="JFY72" s="379"/>
      <c r="JFZ72" s="379"/>
      <c r="JGA72" s="379"/>
      <c r="JGB72" s="379"/>
      <c r="JGC72" s="379"/>
      <c r="JGD72" s="379"/>
      <c r="JGE72" s="379"/>
      <c r="JGF72" s="379"/>
      <c r="JGG72" s="379"/>
      <c r="JGH72" s="379"/>
      <c r="JGI72" s="379"/>
      <c r="JGJ72" s="379"/>
      <c r="JGK72" s="379"/>
      <c r="JGL72" s="379"/>
      <c r="JGM72" s="379"/>
      <c r="JGN72" s="379"/>
      <c r="JGO72" s="379"/>
      <c r="JGP72" s="379"/>
      <c r="JGQ72" s="379"/>
      <c r="JGR72" s="379"/>
      <c r="JGS72" s="379"/>
      <c r="JGT72" s="379"/>
      <c r="JGU72" s="379"/>
      <c r="JGV72" s="379"/>
      <c r="JGW72" s="379"/>
      <c r="JGX72" s="379"/>
      <c r="JGY72" s="379"/>
      <c r="JGZ72" s="379"/>
      <c r="JHA72" s="379"/>
      <c r="JHB72" s="379"/>
      <c r="JHC72" s="379"/>
      <c r="JHD72" s="379"/>
      <c r="JHE72" s="379"/>
      <c r="JHF72" s="379"/>
      <c r="JHG72" s="379"/>
      <c r="JHH72" s="379"/>
      <c r="JHI72" s="379"/>
      <c r="JHJ72" s="379"/>
      <c r="JHK72" s="379"/>
      <c r="JHL72" s="379"/>
      <c r="JHM72" s="379"/>
      <c r="JHN72" s="379"/>
      <c r="JHO72" s="379"/>
      <c r="JHP72" s="379"/>
      <c r="JHQ72" s="379"/>
      <c r="JHR72" s="379"/>
      <c r="JHS72" s="379"/>
      <c r="JHT72" s="379"/>
      <c r="JHU72" s="379"/>
      <c r="JHV72" s="379"/>
      <c r="JHW72" s="379"/>
      <c r="JHX72" s="379"/>
      <c r="JHY72" s="379"/>
      <c r="JHZ72" s="379"/>
      <c r="JIA72" s="379"/>
      <c r="JIB72" s="379"/>
      <c r="JIC72" s="379"/>
      <c r="JID72" s="379"/>
      <c r="JIE72" s="379"/>
      <c r="JIF72" s="379"/>
      <c r="JIG72" s="379"/>
      <c r="JIH72" s="379"/>
      <c r="JII72" s="379"/>
      <c r="JIJ72" s="379"/>
      <c r="JIK72" s="379"/>
      <c r="JIL72" s="379"/>
      <c r="JIM72" s="379"/>
      <c r="JIN72" s="379"/>
      <c r="JIO72" s="379"/>
      <c r="JIP72" s="379"/>
      <c r="JIQ72" s="379"/>
      <c r="JIR72" s="379"/>
      <c r="JIS72" s="379"/>
      <c r="JIT72" s="379"/>
      <c r="JIU72" s="379"/>
      <c r="JIV72" s="379"/>
      <c r="JIW72" s="379"/>
      <c r="JIX72" s="379"/>
      <c r="JIY72" s="379"/>
      <c r="JIZ72" s="379"/>
      <c r="JJA72" s="379"/>
      <c r="JJB72" s="379"/>
      <c r="JJC72" s="379"/>
      <c r="JJD72" s="379"/>
      <c r="JJE72" s="379"/>
      <c r="JJF72" s="379"/>
      <c r="JJG72" s="379"/>
      <c r="JJH72" s="379"/>
      <c r="JJI72" s="379"/>
      <c r="JJJ72" s="379"/>
      <c r="JJK72" s="379"/>
      <c r="JJL72" s="379"/>
      <c r="JJM72" s="379"/>
      <c r="JJN72" s="379"/>
      <c r="JJO72" s="379"/>
      <c r="JJP72" s="379"/>
      <c r="JJQ72" s="379"/>
      <c r="JJR72" s="379"/>
      <c r="JJS72" s="379"/>
      <c r="JJT72" s="379"/>
      <c r="JJU72" s="379"/>
      <c r="JJV72" s="379"/>
      <c r="JJW72" s="379"/>
      <c r="JJX72" s="379"/>
      <c r="JJY72" s="379"/>
      <c r="JJZ72" s="379"/>
      <c r="JKA72" s="379"/>
      <c r="JKB72" s="379"/>
      <c r="JKC72" s="379"/>
      <c r="JKD72" s="379"/>
      <c r="JKE72" s="379"/>
      <c r="JKF72" s="379"/>
      <c r="JKG72" s="379"/>
      <c r="JKH72" s="379"/>
      <c r="JKI72" s="379"/>
      <c r="JKJ72" s="379"/>
      <c r="JKK72" s="379"/>
      <c r="JKL72" s="379"/>
      <c r="JKM72" s="379"/>
      <c r="JKN72" s="379"/>
      <c r="JKO72" s="379"/>
      <c r="JKP72" s="379"/>
      <c r="JKQ72" s="379"/>
      <c r="JKR72" s="379"/>
      <c r="JKS72" s="379"/>
      <c r="JKT72" s="379"/>
      <c r="JKU72" s="379"/>
      <c r="JKV72" s="379"/>
      <c r="JKW72" s="379"/>
      <c r="JKX72" s="379"/>
      <c r="JKY72" s="379"/>
      <c r="JKZ72" s="379"/>
      <c r="JLA72" s="379"/>
      <c r="JLB72" s="379"/>
      <c r="JLC72" s="379"/>
      <c r="JLD72" s="379"/>
      <c r="JLE72" s="379"/>
      <c r="JLF72" s="379"/>
      <c r="JLG72" s="379"/>
      <c r="JLH72" s="379"/>
      <c r="JLI72" s="379"/>
      <c r="JLJ72" s="379"/>
      <c r="JLK72" s="379"/>
      <c r="JLL72" s="379"/>
      <c r="JLM72" s="379"/>
      <c r="JLN72" s="379"/>
      <c r="JLO72" s="379"/>
      <c r="JLP72" s="379"/>
      <c r="JLQ72" s="379"/>
      <c r="JLR72" s="379"/>
      <c r="JLS72" s="379"/>
      <c r="JLT72" s="379"/>
      <c r="JLU72" s="379"/>
      <c r="JLV72" s="379"/>
      <c r="JLW72" s="379"/>
      <c r="JLX72" s="379"/>
      <c r="JLY72" s="379"/>
      <c r="JLZ72" s="379"/>
      <c r="JMA72" s="379"/>
      <c r="JMB72" s="379"/>
      <c r="JMC72" s="379"/>
      <c r="JMD72" s="379"/>
      <c r="JME72" s="379"/>
      <c r="JMF72" s="379"/>
      <c r="JMG72" s="379"/>
      <c r="JMH72" s="379"/>
      <c r="JMI72" s="379"/>
      <c r="JMJ72" s="379"/>
      <c r="JMK72" s="379"/>
      <c r="JML72" s="379"/>
      <c r="JMM72" s="379"/>
      <c r="JMN72" s="379"/>
      <c r="JMO72" s="379"/>
      <c r="JMP72" s="379"/>
      <c r="JMQ72" s="379"/>
      <c r="JMR72" s="379"/>
      <c r="JMS72" s="379"/>
      <c r="JMT72" s="379"/>
      <c r="JMU72" s="379"/>
      <c r="JMV72" s="379"/>
      <c r="JMW72" s="379"/>
      <c r="JMX72" s="379"/>
      <c r="JMY72" s="379"/>
      <c r="JMZ72" s="379"/>
      <c r="JNA72" s="379"/>
      <c r="JNB72" s="379"/>
      <c r="JNC72" s="379"/>
      <c r="JND72" s="379"/>
      <c r="JNE72" s="379"/>
      <c r="JNF72" s="379"/>
      <c r="JNG72" s="379"/>
      <c r="JNH72" s="379"/>
      <c r="JNI72" s="379"/>
      <c r="JNJ72" s="379"/>
      <c r="JNK72" s="379"/>
      <c r="JNL72" s="379"/>
      <c r="JNM72" s="379"/>
      <c r="JNN72" s="379"/>
      <c r="JNO72" s="379"/>
      <c r="JNP72" s="379"/>
      <c r="JNQ72" s="379"/>
      <c r="JNR72" s="379"/>
      <c r="JNS72" s="379"/>
      <c r="JNT72" s="379"/>
      <c r="JNU72" s="379"/>
      <c r="JNV72" s="379"/>
      <c r="JNW72" s="379"/>
      <c r="JNX72" s="379"/>
      <c r="JNY72" s="379"/>
      <c r="JNZ72" s="379"/>
      <c r="JOA72" s="379"/>
      <c r="JOB72" s="379"/>
      <c r="JOC72" s="379"/>
      <c r="JOD72" s="379"/>
      <c r="JOE72" s="379"/>
      <c r="JOF72" s="379"/>
      <c r="JOG72" s="379"/>
      <c r="JOH72" s="379"/>
      <c r="JOI72" s="379"/>
      <c r="JOJ72" s="379"/>
      <c r="JOK72" s="379"/>
      <c r="JOL72" s="379"/>
      <c r="JOM72" s="379"/>
      <c r="JON72" s="379"/>
      <c r="JOO72" s="379"/>
      <c r="JOP72" s="379"/>
      <c r="JOQ72" s="379"/>
      <c r="JOR72" s="379"/>
      <c r="JOS72" s="379"/>
      <c r="JOT72" s="379"/>
      <c r="JOU72" s="379"/>
      <c r="JOV72" s="379"/>
      <c r="JOW72" s="379"/>
      <c r="JOX72" s="379"/>
      <c r="JOY72" s="379"/>
      <c r="JOZ72" s="379"/>
      <c r="JPA72" s="379"/>
      <c r="JPB72" s="379"/>
      <c r="JPC72" s="379"/>
      <c r="JPD72" s="379"/>
      <c r="JPE72" s="379"/>
      <c r="JPF72" s="379"/>
      <c r="JPG72" s="379"/>
      <c r="JPH72" s="379"/>
      <c r="JPI72" s="379"/>
      <c r="JPJ72" s="379"/>
      <c r="JPK72" s="379"/>
      <c r="JPL72" s="379"/>
      <c r="JPM72" s="379"/>
      <c r="JPN72" s="379"/>
      <c r="JPO72" s="379"/>
      <c r="JPP72" s="379"/>
      <c r="JPQ72" s="379"/>
      <c r="JPR72" s="379"/>
      <c r="JPS72" s="379"/>
      <c r="JPT72" s="379"/>
      <c r="JPU72" s="379"/>
      <c r="JPV72" s="379"/>
      <c r="JPW72" s="379"/>
      <c r="JPX72" s="379"/>
      <c r="JPY72" s="379"/>
      <c r="JPZ72" s="379"/>
      <c r="JQA72" s="379"/>
      <c r="JQB72" s="379"/>
      <c r="JQC72" s="379"/>
      <c r="JQD72" s="379"/>
      <c r="JQE72" s="379"/>
      <c r="JQF72" s="379"/>
      <c r="JQG72" s="379"/>
      <c r="JQH72" s="379"/>
      <c r="JQI72" s="379"/>
      <c r="JQJ72" s="379"/>
      <c r="JQK72" s="379"/>
      <c r="JQL72" s="379"/>
      <c r="JQM72" s="379"/>
      <c r="JQN72" s="379"/>
      <c r="JQO72" s="379"/>
      <c r="JQP72" s="379"/>
      <c r="JQQ72" s="379"/>
      <c r="JQR72" s="379"/>
      <c r="JQS72" s="379"/>
      <c r="JQT72" s="379"/>
      <c r="JQU72" s="379"/>
      <c r="JQV72" s="379"/>
      <c r="JQW72" s="379"/>
      <c r="JQX72" s="379"/>
      <c r="JQY72" s="379"/>
      <c r="JQZ72" s="379"/>
      <c r="JRA72" s="379"/>
      <c r="JRB72" s="379"/>
      <c r="JRC72" s="379"/>
      <c r="JRD72" s="379"/>
      <c r="JRE72" s="379"/>
      <c r="JRF72" s="379"/>
      <c r="JRG72" s="379"/>
      <c r="JRH72" s="379"/>
      <c r="JRI72" s="379"/>
      <c r="JRJ72" s="379"/>
      <c r="JRK72" s="379"/>
      <c r="JRL72" s="379"/>
      <c r="JRM72" s="379"/>
      <c r="JRN72" s="379"/>
      <c r="JRO72" s="379"/>
      <c r="JRP72" s="379"/>
      <c r="JRQ72" s="379"/>
      <c r="JRR72" s="379"/>
      <c r="JRS72" s="379"/>
      <c r="JRT72" s="379"/>
      <c r="JRU72" s="379"/>
      <c r="JRV72" s="379"/>
      <c r="JRW72" s="379"/>
      <c r="JRX72" s="379"/>
      <c r="JRY72" s="379"/>
      <c r="JRZ72" s="379"/>
      <c r="JSA72" s="379"/>
      <c r="JSB72" s="379"/>
      <c r="JSC72" s="379"/>
      <c r="JSD72" s="379"/>
      <c r="JSE72" s="379"/>
      <c r="JSF72" s="379"/>
      <c r="JSG72" s="379"/>
      <c r="JSH72" s="379"/>
      <c r="JSI72" s="379"/>
      <c r="JSJ72" s="379"/>
      <c r="JSK72" s="379"/>
      <c r="JSL72" s="379"/>
      <c r="JSM72" s="379"/>
      <c r="JSN72" s="379"/>
      <c r="JSO72" s="379"/>
      <c r="JSP72" s="379"/>
      <c r="JSQ72" s="379"/>
      <c r="JSR72" s="379"/>
      <c r="JSS72" s="379"/>
      <c r="JST72" s="379"/>
      <c r="JSU72" s="379"/>
      <c r="JSV72" s="379"/>
      <c r="JSW72" s="379"/>
      <c r="JSX72" s="379"/>
      <c r="JSY72" s="379"/>
      <c r="JSZ72" s="379"/>
      <c r="JTA72" s="379"/>
      <c r="JTB72" s="379"/>
      <c r="JTC72" s="379"/>
      <c r="JTD72" s="379"/>
      <c r="JTE72" s="379"/>
      <c r="JTF72" s="379"/>
      <c r="JTG72" s="379"/>
      <c r="JTH72" s="379"/>
      <c r="JTI72" s="379"/>
      <c r="JTJ72" s="379"/>
      <c r="JTK72" s="379"/>
      <c r="JTL72" s="379"/>
      <c r="JTM72" s="379"/>
      <c r="JTN72" s="379"/>
      <c r="JTO72" s="379"/>
      <c r="JTP72" s="379"/>
      <c r="JTQ72" s="379"/>
      <c r="JTR72" s="379"/>
      <c r="JTS72" s="379"/>
      <c r="JTT72" s="379"/>
      <c r="JTU72" s="379"/>
      <c r="JTV72" s="379"/>
      <c r="JTW72" s="379"/>
      <c r="JTX72" s="379"/>
      <c r="JTY72" s="379"/>
      <c r="JTZ72" s="379"/>
      <c r="JUA72" s="379"/>
      <c r="JUB72" s="379"/>
      <c r="JUC72" s="379"/>
      <c r="JUD72" s="379"/>
      <c r="JUE72" s="379"/>
      <c r="JUF72" s="379"/>
      <c r="JUG72" s="379"/>
      <c r="JUH72" s="379"/>
      <c r="JUI72" s="379"/>
      <c r="JUJ72" s="379"/>
      <c r="JUK72" s="379"/>
      <c r="JUL72" s="379"/>
      <c r="JUM72" s="379"/>
      <c r="JUN72" s="379"/>
      <c r="JUO72" s="379"/>
      <c r="JUP72" s="379"/>
      <c r="JUQ72" s="379"/>
      <c r="JUR72" s="379"/>
      <c r="JUS72" s="379"/>
      <c r="JUT72" s="379"/>
      <c r="JUU72" s="379"/>
      <c r="JUV72" s="379"/>
      <c r="JUW72" s="379"/>
      <c r="JUX72" s="379"/>
      <c r="JUY72" s="379"/>
      <c r="JUZ72" s="379"/>
      <c r="JVA72" s="379"/>
      <c r="JVB72" s="379"/>
      <c r="JVC72" s="379"/>
      <c r="JVD72" s="379"/>
      <c r="JVE72" s="379"/>
      <c r="JVF72" s="379"/>
      <c r="JVG72" s="379"/>
      <c r="JVH72" s="379"/>
      <c r="JVI72" s="379"/>
      <c r="JVJ72" s="379"/>
      <c r="JVK72" s="379"/>
      <c r="JVL72" s="379"/>
      <c r="JVM72" s="379"/>
      <c r="JVN72" s="379"/>
      <c r="JVO72" s="379"/>
      <c r="JVP72" s="379"/>
      <c r="JVQ72" s="379"/>
      <c r="JVR72" s="379"/>
      <c r="JVS72" s="379"/>
      <c r="JVT72" s="379"/>
      <c r="JVU72" s="379"/>
      <c r="JVV72" s="379"/>
      <c r="JVW72" s="379"/>
      <c r="JVX72" s="379"/>
      <c r="JVY72" s="379"/>
      <c r="JVZ72" s="379"/>
      <c r="JWA72" s="379"/>
      <c r="JWB72" s="379"/>
      <c r="JWC72" s="379"/>
      <c r="JWD72" s="379"/>
      <c r="JWE72" s="379"/>
      <c r="JWF72" s="379"/>
      <c r="JWG72" s="379"/>
      <c r="JWH72" s="379"/>
      <c r="JWI72" s="379"/>
      <c r="JWJ72" s="379"/>
      <c r="JWK72" s="379"/>
      <c r="JWL72" s="379"/>
      <c r="JWM72" s="379"/>
      <c r="JWN72" s="379"/>
      <c r="JWO72" s="379"/>
      <c r="JWP72" s="379"/>
      <c r="JWQ72" s="379"/>
      <c r="JWR72" s="379"/>
      <c r="JWS72" s="379"/>
      <c r="JWT72" s="379"/>
      <c r="JWU72" s="379"/>
      <c r="JWV72" s="379"/>
      <c r="JWW72" s="379"/>
      <c r="JWX72" s="379"/>
      <c r="JWY72" s="379"/>
      <c r="JWZ72" s="379"/>
      <c r="JXA72" s="379"/>
      <c r="JXB72" s="379"/>
      <c r="JXC72" s="379"/>
      <c r="JXD72" s="379"/>
      <c r="JXE72" s="379"/>
      <c r="JXF72" s="379"/>
      <c r="JXG72" s="379"/>
      <c r="JXH72" s="379"/>
      <c r="JXI72" s="379"/>
      <c r="JXJ72" s="379"/>
      <c r="JXK72" s="379"/>
      <c r="JXL72" s="379"/>
      <c r="JXM72" s="379"/>
      <c r="JXN72" s="379"/>
      <c r="JXO72" s="379"/>
      <c r="JXP72" s="379"/>
      <c r="JXQ72" s="379"/>
      <c r="JXR72" s="379"/>
      <c r="JXS72" s="379"/>
      <c r="JXT72" s="379"/>
      <c r="JXU72" s="379"/>
      <c r="JXV72" s="379"/>
      <c r="JXW72" s="379"/>
      <c r="JXX72" s="379"/>
      <c r="JXY72" s="379"/>
      <c r="JXZ72" s="379"/>
      <c r="JYA72" s="379"/>
      <c r="JYB72" s="379"/>
      <c r="JYC72" s="379"/>
      <c r="JYD72" s="379"/>
      <c r="JYE72" s="379"/>
      <c r="JYF72" s="379"/>
      <c r="JYG72" s="379"/>
      <c r="JYH72" s="379"/>
      <c r="JYI72" s="379"/>
      <c r="JYJ72" s="379"/>
      <c r="JYK72" s="379"/>
      <c r="JYL72" s="379"/>
      <c r="JYM72" s="379"/>
      <c r="JYN72" s="379"/>
      <c r="JYO72" s="379"/>
      <c r="JYP72" s="379"/>
      <c r="JYQ72" s="379"/>
      <c r="JYR72" s="379"/>
      <c r="JYS72" s="379"/>
      <c r="JYT72" s="379"/>
      <c r="JYU72" s="379"/>
      <c r="JYV72" s="379"/>
      <c r="JYW72" s="379"/>
      <c r="JYX72" s="379"/>
      <c r="JYY72" s="379"/>
      <c r="JYZ72" s="379"/>
      <c r="JZA72" s="379"/>
      <c r="JZB72" s="379"/>
      <c r="JZC72" s="379"/>
      <c r="JZD72" s="379"/>
      <c r="JZE72" s="379"/>
      <c r="JZF72" s="379"/>
      <c r="JZG72" s="379"/>
      <c r="JZH72" s="379"/>
      <c r="JZI72" s="379"/>
      <c r="JZJ72" s="379"/>
      <c r="JZK72" s="379"/>
      <c r="JZL72" s="379"/>
      <c r="JZM72" s="379"/>
      <c r="JZN72" s="379"/>
      <c r="JZO72" s="379"/>
      <c r="JZP72" s="379"/>
      <c r="JZQ72" s="379"/>
      <c r="JZR72" s="379"/>
      <c r="JZS72" s="379"/>
      <c r="JZT72" s="379"/>
      <c r="JZU72" s="379"/>
      <c r="JZV72" s="379"/>
      <c r="JZW72" s="379"/>
      <c r="JZX72" s="379"/>
      <c r="JZY72" s="379"/>
      <c r="JZZ72" s="379"/>
      <c r="KAA72" s="379"/>
      <c r="KAB72" s="379"/>
      <c r="KAC72" s="379"/>
      <c r="KAD72" s="379"/>
      <c r="KAE72" s="379"/>
      <c r="KAF72" s="379"/>
      <c r="KAG72" s="379"/>
      <c r="KAH72" s="379"/>
      <c r="KAI72" s="379"/>
      <c r="KAJ72" s="379"/>
      <c r="KAK72" s="379"/>
      <c r="KAL72" s="379"/>
      <c r="KAM72" s="379"/>
      <c r="KAN72" s="379"/>
      <c r="KAO72" s="379"/>
      <c r="KAP72" s="379"/>
      <c r="KAQ72" s="379"/>
      <c r="KAR72" s="379"/>
      <c r="KAS72" s="379"/>
      <c r="KAT72" s="379"/>
      <c r="KAU72" s="379"/>
      <c r="KAV72" s="379"/>
      <c r="KAW72" s="379"/>
      <c r="KAX72" s="379"/>
      <c r="KAY72" s="379"/>
      <c r="KAZ72" s="379"/>
      <c r="KBA72" s="379"/>
      <c r="KBB72" s="379"/>
      <c r="KBC72" s="379"/>
      <c r="KBD72" s="379"/>
      <c r="KBE72" s="379"/>
      <c r="KBF72" s="379"/>
      <c r="KBG72" s="379"/>
      <c r="KBH72" s="379"/>
      <c r="KBI72" s="379"/>
      <c r="KBJ72" s="379"/>
      <c r="KBK72" s="379"/>
      <c r="KBL72" s="379"/>
      <c r="KBM72" s="379"/>
      <c r="KBN72" s="379"/>
      <c r="KBO72" s="379"/>
      <c r="KBP72" s="379"/>
      <c r="KBQ72" s="379"/>
      <c r="KBR72" s="379"/>
      <c r="KBS72" s="379"/>
      <c r="KBT72" s="379"/>
      <c r="KBU72" s="379"/>
      <c r="KBV72" s="379"/>
      <c r="KBW72" s="379"/>
      <c r="KBX72" s="379"/>
      <c r="KBY72" s="379"/>
      <c r="KBZ72" s="379"/>
      <c r="KCA72" s="379"/>
      <c r="KCB72" s="379"/>
      <c r="KCC72" s="379"/>
      <c r="KCD72" s="379"/>
      <c r="KCE72" s="379"/>
      <c r="KCF72" s="379"/>
      <c r="KCG72" s="379"/>
      <c r="KCH72" s="379"/>
      <c r="KCI72" s="379"/>
      <c r="KCJ72" s="379"/>
      <c r="KCK72" s="379"/>
      <c r="KCL72" s="379"/>
      <c r="KCM72" s="379"/>
      <c r="KCN72" s="379"/>
      <c r="KCO72" s="379"/>
      <c r="KCP72" s="379"/>
      <c r="KCQ72" s="379"/>
      <c r="KCR72" s="379"/>
      <c r="KCS72" s="379"/>
      <c r="KCT72" s="379"/>
      <c r="KCU72" s="379"/>
      <c r="KCV72" s="379"/>
      <c r="KCW72" s="379"/>
      <c r="KCX72" s="379"/>
      <c r="KCY72" s="379"/>
      <c r="KCZ72" s="379"/>
      <c r="KDA72" s="379"/>
      <c r="KDB72" s="379"/>
      <c r="KDC72" s="379"/>
      <c r="KDD72" s="379"/>
      <c r="KDE72" s="379"/>
      <c r="KDF72" s="379"/>
      <c r="KDG72" s="379"/>
      <c r="KDH72" s="379"/>
      <c r="KDI72" s="379"/>
      <c r="KDJ72" s="379"/>
      <c r="KDK72" s="379"/>
      <c r="KDL72" s="379"/>
      <c r="KDM72" s="379"/>
      <c r="KDN72" s="379"/>
      <c r="KDO72" s="379"/>
      <c r="KDP72" s="379"/>
      <c r="KDQ72" s="379"/>
      <c r="KDR72" s="379"/>
      <c r="KDS72" s="379"/>
      <c r="KDT72" s="379"/>
      <c r="KDU72" s="379"/>
      <c r="KDV72" s="379"/>
      <c r="KDW72" s="379"/>
      <c r="KDX72" s="379"/>
      <c r="KDY72" s="379"/>
      <c r="KDZ72" s="379"/>
      <c r="KEA72" s="379"/>
      <c r="KEB72" s="379"/>
      <c r="KEC72" s="379"/>
      <c r="KED72" s="379"/>
      <c r="KEE72" s="379"/>
      <c r="KEF72" s="379"/>
      <c r="KEG72" s="379"/>
      <c r="KEH72" s="379"/>
      <c r="KEI72" s="379"/>
      <c r="KEJ72" s="379"/>
      <c r="KEK72" s="379"/>
      <c r="KEL72" s="379"/>
      <c r="KEM72" s="379"/>
      <c r="KEN72" s="379"/>
      <c r="KEO72" s="379"/>
      <c r="KEP72" s="379"/>
      <c r="KEQ72" s="379"/>
      <c r="KER72" s="379"/>
      <c r="KES72" s="379"/>
      <c r="KET72" s="379"/>
      <c r="KEU72" s="379"/>
      <c r="KEV72" s="379"/>
      <c r="KEW72" s="379"/>
      <c r="KEX72" s="379"/>
      <c r="KEY72" s="379"/>
      <c r="KEZ72" s="379"/>
      <c r="KFA72" s="379"/>
      <c r="KFB72" s="379"/>
      <c r="KFC72" s="379"/>
      <c r="KFD72" s="379"/>
      <c r="KFE72" s="379"/>
      <c r="KFF72" s="379"/>
      <c r="KFG72" s="379"/>
      <c r="KFH72" s="379"/>
      <c r="KFI72" s="379"/>
      <c r="KFJ72" s="379"/>
      <c r="KFK72" s="379"/>
      <c r="KFL72" s="379"/>
      <c r="KFM72" s="379"/>
      <c r="KFN72" s="379"/>
      <c r="KFO72" s="379"/>
      <c r="KFP72" s="379"/>
      <c r="KFQ72" s="379"/>
      <c r="KFR72" s="379"/>
      <c r="KFS72" s="379"/>
      <c r="KFT72" s="379"/>
      <c r="KFU72" s="379"/>
      <c r="KFV72" s="379"/>
      <c r="KFW72" s="379"/>
      <c r="KFX72" s="379"/>
      <c r="KFY72" s="379"/>
      <c r="KFZ72" s="379"/>
      <c r="KGA72" s="379"/>
      <c r="KGB72" s="379"/>
      <c r="KGC72" s="379"/>
      <c r="KGD72" s="379"/>
      <c r="KGE72" s="379"/>
      <c r="KGF72" s="379"/>
      <c r="KGG72" s="379"/>
      <c r="KGH72" s="379"/>
      <c r="KGI72" s="379"/>
      <c r="KGJ72" s="379"/>
      <c r="KGK72" s="379"/>
      <c r="KGL72" s="379"/>
      <c r="KGM72" s="379"/>
      <c r="KGN72" s="379"/>
      <c r="KGO72" s="379"/>
      <c r="KGP72" s="379"/>
      <c r="KGQ72" s="379"/>
      <c r="KGR72" s="379"/>
      <c r="KGS72" s="379"/>
      <c r="KGT72" s="379"/>
      <c r="KGU72" s="379"/>
      <c r="KGV72" s="379"/>
      <c r="KGW72" s="379"/>
      <c r="KGX72" s="379"/>
      <c r="KGY72" s="379"/>
      <c r="KGZ72" s="379"/>
      <c r="KHA72" s="379"/>
      <c r="KHB72" s="379"/>
      <c r="KHC72" s="379"/>
      <c r="KHD72" s="379"/>
      <c r="KHE72" s="379"/>
      <c r="KHF72" s="379"/>
      <c r="KHG72" s="379"/>
      <c r="KHH72" s="379"/>
      <c r="KHI72" s="379"/>
      <c r="KHJ72" s="379"/>
      <c r="KHK72" s="379"/>
      <c r="KHL72" s="379"/>
      <c r="KHM72" s="379"/>
      <c r="KHN72" s="379"/>
      <c r="KHO72" s="379"/>
      <c r="KHP72" s="379"/>
      <c r="KHQ72" s="379"/>
      <c r="KHR72" s="379"/>
      <c r="KHS72" s="379"/>
      <c r="KHT72" s="379"/>
      <c r="KHU72" s="379"/>
      <c r="KHV72" s="379"/>
      <c r="KHW72" s="379"/>
      <c r="KHX72" s="379"/>
      <c r="KHY72" s="379"/>
      <c r="KHZ72" s="379"/>
      <c r="KIA72" s="379"/>
      <c r="KIB72" s="379"/>
      <c r="KIC72" s="379"/>
      <c r="KID72" s="379"/>
      <c r="KIE72" s="379"/>
      <c r="KIF72" s="379"/>
      <c r="KIG72" s="379"/>
      <c r="KIH72" s="379"/>
      <c r="KII72" s="379"/>
      <c r="KIJ72" s="379"/>
      <c r="KIK72" s="379"/>
      <c r="KIL72" s="379"/>
      <c r="KIM72" s="379"/>
      <c r="KIN72" s="379"/>
      <c r="KIO72" s="379"/>
      <c r="KIP72" s="379"/>
      <c r="KIQ72" s="379"/>
      <c r="KIR72" s="379"/>
      <c r="KIS72" s="379"/>
      <c r="KIT72" s="379"/>
      <c r="KIU72" s="379"/>
      <c r="KIV72" s="379"/>
      <c r="KIW72" s="379"/>
      <c r="KIX72" s="379"/>
      <c r="KIY72" s="379"/>
      <c r="KIZ72" s="379"/>
      <c r="KJA72" s="379"/>
      <c r="KJB72" s="379"/>
      <c r="KJC72" s="379"/>
      <c r="KJD72" s="379"/>
      <c r="KJE72" s="379"/>
      <c r="KJF72" s="379"/>
      <c r="KJG72" s="379"/>
      <c r="KJH72" s="379"/>
      <c r="KJI72" s="379"/>
      <c r="KJJ72" s="379"/>
      <c r="KJK72" s="379"/>
      <c r="KJL72" s="379"/>
      <c r="KJM72" s="379"/>
      <c r="KJN72" s="379"/>
      <c r="KJO72" s="379"/>
      <c r="KJP72" s="379"/>
      <c r="KJQ72" s="379"/>
      <c r="KJR72" s="379"/>
      <c r="KJS72" s="379"/>
      <c r="KJT72" s="379"/>
      <c r="KJU72" s="379"/>
      <c r="KJV72" s="379"/>
      <c r="KJW72" s="379"/>
      <c r="KJX72" s="379"/>
      <c r="KJY72" s="379"/>
      <c r="KJZ72" s="379"/>
      <c r="KKA72" s="379"/>
      <c r="KKB72" s="379"/>
      <c r="KKC72" s="379"/>
      <c r="KKD72" s="379"/>
      <c r="KKE72" s="379"/>
      <c r="KKF72" s="379"/>
      <c r="KKG72" s="379"/>
      <c r="KKH72" s="379"/>
      <c r="KKI72" s="379"/>
      <c r="KKJ72" s="379"/>
      <c r="KKK72" s="379"/>
      <c r="KKL72" s="379"/>
      <c r="KKM72" s="379"/>
      <c r="KKN72" s="379"/>
      <c r="KKO72" s="379"/>
      <c r="KKP72" s="379"/>
      <c r="KKQ72" s="379"/>
      <c r="KKR72" s="379"/>
      <c r="KKS72" s="379"/>
      <c r="KKT72" s="379"/>
      <c r="KKU72" s="379"/>
      <c r="KKV72" s="379"/>
      <c r="KKW72" s="379"/>
      <c r="KKX72" s="379"/>
      <c r="KKY72" s="379"/>
      <c r="KKZ72" s="379"/>
      <c r="KLA72" s="379"/>
      <c r="KLB72" s="379"/>
      <c r="KLC72" s="379"/>
      <c r="KLD72" s="379"/>
      <c r="KLE72" s="379"/>
      <c r="KLF72" s="379"/>
      <c r="KLG72" s="379"/>
      <c r="KLH72" s="379"/>
      <c r="KLI72" s="379"/>
      <c r="KLJ72" s="379"/>
      <c r="KLK72" s="379"/>
      <c r="KLL72" s="379"/>
      <c r="KLM72" s="379"/>
      <c r="KLN72" s="379"/>
      <c r="KLO72" s="379"/>
      <c r="KLP72" s="379"/>
      <c r="KLQ72" s="379"/>
      <c r="KLR72" s="379"/>
      <c r="KLS72" s="379"/>
      <c r="KLT72" s="379"/>
      <c r="KLU72" s="379"/>
      <c r="KLV72" s="379"/>
      <c r="KLW72" s="379"/>
      <c r="KLX72" s="379"/>
      <c r="KLY72" s="379"/>
      <c r="KLZ72" s="379"/>
      <c r="KMA72" s="379"/>
      <c r="KMB72" s="379"/>
      <c r="KMC72" s="379"/>
      <c r="KMD72" s="379"/>
      <c r="KME72" s="379"/>
      <c r="KMF72" s="379"/>
      <c r="KMG72" s="379"/>
      <c r="KMH72" s="379"/>
      <c r="KMI72" s="379"/>
      <c r="KMJ72" s="379"/>
      <c r="KMK72" s="379"/>
      <c r="KML72" s="379"/>
      <c r="KMM72" s="379"/>
      <c r="KMN72" s="379"/>
      <c r="KMO72" s="379"/>
      <c r="KMP72" s="379"/>
      <c r="KMQ72" s="379"/>
      <c r="KMR72" s="379"/>
      <c r="KMS72" s="379"/>
      <c r="KMT72" s="379"/>
      <c r="KMU72" s="379"/>
      <c r="KMV72" s="379"/>
      <c r="KMW72" s="379"/>
      <c r="KMX72" s="379"/>
      <c r="KMY72" s="379"/>
      <c r="KMZ72" s="379"/>
      <c r="KNA72" s="379"/>
      <c r="KNB72" s="379"/>
      <c r="KNC72" s="379"/>
      <c r="KND72" s="379"/>
      <c r="KNE72" s="379"/>
      <c r="KNF72" s="379"/>
      <c r="KNG72" s="379"/>
      <c r="KNH72" s="379"/>
      <c r="KNI72" s="379"/>
      <c r="KNJ72" s="379"/>
      <c r="KNK72" s="379"/>
      <c r="KNL72" s="379"/>
      <c r="KNM72" s="379"/>
      <c r="KNN72" s="379"/>
      <c r="KNO72" s="379"/>
      <c r="KNP72" s="379"/>
      <c r="KNQ72" s="379"/>
      <c r="KNR72" s="379"/>
      <c r="KNS72" s="379"/>
      <c r="KNT72" s="379"/>
      <c r="KNU72" s="379"/>
      <c r="KNV72" s="379"/>
      <c r="KNW72" s="379"/>
      <c r="KNX72" s="379"/>
      <c r="KNY72" s="379"/>
      <c r="KNZ72" s="379"/>
      <c r="KOA72" s="379"/>
      <c r="KOB72" s="379"/>
      <c r="KOC72" s="379"/>
      <c r="KOD72" s="379"/>
      <c r="KOE72" s="379"/>
      <c r="KOF72" s="379"/>
      <c r="KOG72" s="379"/>
      <c r="KOH72" s="379"/>
      <c r="KOI72" s="379"/>
      <c r="KOJ72" s="379"/>
      <c r="KOK72" s="379"/>
      <c r="KOL72" s="379"/>
      <c r="KOM72" s="379"/>
      <c r="KON72" s="379"/>
      <c r="KOO72" s="379"/>
      <c r="KOP72" s="379"/>
      <c r="KOQ72" s="379"/>
      <c r="KOR72" s="379"/>
      <c r="KOS72" s="379"/>
      <c r="KOT72" s="379"/>
      <c r="KOU72" s="379"/>
      <c r="KOV72" s="379"/>
      <c r="KOW72" s="379"/>
      <c r="KOX72" s="379"/>
      <c r="KOY72" s="379"/>
      <c r="KOZ72" s="379"/>
      <c r="KPA72" s="379"/>
      <c r="KPB72" s="379"/>
      <c r="KPC72" s="379"/>
      <c r="KPD72" s="379"/>
      <c r="KPE72" s="379"/>
      <c r="KPF72" s="379"/>
      <c r="KPG72" s="379"/>
      <c r="KPH72" s="379"/>
      <c r="KPI72" s="379"/>
      <c r="KPJ72" s="379"/>
      <c r="KPK72" s="379"/>
      <c r="KPL72" s="379"/>
      <c r="KPM72" s="379"/>
      <c r="KPN72" s="379"/>
      <c r="KPO72" s="379"/>
      <c r="KPP72" s="379"/>
      <c r="KPQ72" s="379"/>
      <c r="KPR72" s="379"/>
      <c r="KPS72" s="379"/>
      <c r="KPT72" s="379"/>
      <c r="KPU72" s="379"/>
      <c r="KPV72" s="379"/>
      <c r="KPW72" s="379"/>
      <c r="KPX72" s="379"/>
      <c r="KPY72" s="379"/>
      <c r="KPZ72" s="379"/>
      <c r="KQA72" s="379"/>
      <c r="KQB72" s="379"/>
      <c r="KQC72" s="379"/>
      <c r="KQD72" s="379"/>
      <c r="KQE72" s="379"/>
      <c r="KQF72" s="379"/>
      <c r="KQG72" s="379"/>
      <c r="KQH72" s="379"/>
      <c r="KQI72" s="379"/>
      <c r="KQJ72" s="379"/>
      <c r="KQK72" s="379"/>
      <c r="KQL72" s="379"/>
      <c r="KQM72" s="379"/>
      <c r="KQN72" s="379"/>
      <c r="KQO72" s="379"/>
      <c r="KQP72" s="379"/>
      <c r="KQQ72" s="379"/>
      <c r="KQR72" s="379"/>
      <c r="KQS72" s="379"/>
      <c r="KQT72" s="379"/>
      <c r="KQU72" s="379"/>
      <c r="KQV72" s="379"/>
      <c r="KQW72" s="379"/>
      <c r="KQX72" s="379"/>
      <c r="KQY72" s="379"/>
      <c r="KQZ72" s="379"/>
      <c r="KRA72" s="379"/>
      <c r="KRB72" s="379"/>
      <c r="KRC72" s="379"/>
      <c r="KRD72" s="379"/>
      <c r="KRE72" s="379"/>
      <c r="KRF72" s="379"/>
      <c r="KRG72" s="379"/>
      <c r="KRH72" s="379"/>
      <c r="KRI72" s="379"/>
      <c r="KRJ72" s="379"/>
      <c r="KRK72" s="379"/>
      <c r="KRL72" s="379"/>
      <c r="KRM72" s="379"/>
      <c r="KRN72" s="379"/>
      <c r="KRO72" s="379"/>
      <c r="KRP72" s="379"/>
      <c r="KRQ72" s="379"/>
      <c r="KRR72" s="379"/>
      <c r="KRS72" s="379"/>
      <c r="KRT72" s="379"/>
      <c r="KRU72" s="379"/>
      <c r="KRV72" s="379"/>
      <c r="KRW72" s="379"/>
      <c r="KRX72" s="379"/>
      <c r="KRY72" s="379"/>
      <c r="KRZ72" s="379"/>
      <c r="KSA72" s="379"/>
      <c r="KSB72" s="379"/>
      <c r="KSC72" s="379"/>
      <c r="KSD72" s="379"/>
      <c r="KSE72" s="379"/>
      <c r="KSF72" s="379"/>
      <c r="KSG72" s="379"/>
      <c r="KSH72" s="379"/>
      <c r="KSI72" s="379"/>
      <c r="KSJ72" s="379"/>
      <c r="KSK72" s="379"/>
      <c r="KSL72" s="379"/>
      <c r="KSM72" s="379"/>
      <c r="KSN72" s="379"/>
      <c r="KSO72" s="379"/>
      <c r="KSP72" s="379"/>
      <c r="KSQ72" s="379"/>
      <c r="KSR72" s="379"/>
      <c r="KSS72" s="379"/>
      <c r="KST72" s="379"/>
      <c r="KSU72" s="379"/>
      <c r="KSV72" s="379"/>
      <c r="KSW72" s="379"/>
      <c r="KSX72" s="379"/>
      <c r="KSY72" s="379"/>
      <c r="KSZ72" s="379"/>
      <c r="KTA72" s="379"/>
      <c r="KTB72" s="379"/>
      <c r="KTC72" s="379"/>
      <c r="KTD72" s="379"/>
      <c r="KTE72" s="379"/>
      <c r="KTF72" s="379"/>
      <c r="KTG72" s="379"/>
      <c r="KTH72" s="379"/>
      <c r="KTI72" s="379"/>
      <c r="KTJ72" s="379"/>
      <c r="KTK72" s="379"/>
      <c r="KTL72" s="379"/>
      <c r="KTM72" s="379"/>
      <c r="KTN72" s="379"/>
      <c r="KTO72" s="379"/>
      <c r="KTP72" s="379"/>
      <c r="KTQ72" s="379"/>
      <c r="KTR72" s="379"/>
      <c r="KTS72" s="379"/>
      <c r="KTT72" s="379"/>
      <c r="KTU72" s="379"/>
      <c r="KTV72" s="379"/>
      <c r="KTW72" s="379"/>
      <c r="KTX72" s="379"/>
      <c r="KTY72" s="379"/>
      <c r="KTZ72" s="379"/>
      <c r="KUA72" s="379"/>
      <c r="KUB72" s="379"/>
      <c r="KUC72" s="379"/>
      <c r="KUD72" s="379"/>
      <c r="KUE72" s="379"/>
      <c r="KUF72" s="379"/>
      <c r="KUG72" s="379"/>
      <c r="KUH72" s="379"/>
      <c r="KUI72" s="379"/>
      <c r="KUJ72" s="379"/>
      <c r="KUK72" s="379"/>
      <c r="KUL72" s="379"/>
      <c r="KUM72" s="379"/>
      <c r="KUN72" s="379"/>
      <c r="KUO72" s="379"/>
      <c r="KUP72" s="379"/>
      <c r="KUQ72" s="379"/>
      <c r="KUR72" s="379"/>
      <c r="KUS72" s="379"/>
      <c r="KUT72" s="379"/>
      <c r="KUU72" s="379"/>
      <c r="KUV72" s="379"/>
      <c r="KUW72" s="379"/>
      <c r="KUX72" s="379"/>
      <c r="KUY72" s="379"/>
      <c r="KUZ72" s="379"/>
      <c r="KVA72" s="379"/>
      <c r="KVB72" s="379"/>
      <c r="KVC72" s="379"/>
      <c r="KVD72" s="379"/>
      <c r="KVE72" s="379"/>
      <c r="KVF72" s="379"/>
      <c r="KVG72" s="379"/>
      <c r="KVH72" s="379"/>
      <c r="KVI72" s="379"/>
      <c r="KVJ72" s="379"/>
      <c r="KVK72" s="379"/>
      <c r="KVL72" s="379"/>
      <c r="KVM72" s="379"/>
      <c r="KVN72" s="379"/>
      <c r="KVO72" s="379"/>
      <c r="KVP72" s="379"/>
      <c r="KVQ72" s="379"/>
      <c r="KVR72" s="379"/>
      <c r="KVS72" s="379"/>
      <c r="KVT72" s="379"/>
      <c r="KVU72" s="379"/>
      <c r="KVV72" s="379"/>
      <c r="KVW72" s="379"/>
      <c r="KVX72" s="379"/>
      <c r="KVY72" s="379"/>
      <c r="KVZ72" s="379"/>
      <c r="KWA72" s="379"/>
      <c r="KWB72" s="379"/>
      <c r="KWC72" s="379"/>
      <c r="KWD72" s="379"/>
      <c r="KWE72" s="379"/>
      <c r="KWF72" s="379"/>
      <c r="KWG72" s="379"/>
      <c r="KWH72" s="379"/>
      <c r="KWI72" s="379"/>
      <c r="KWJ72" s="379"/>
      <c r="KWK72" s="379"/>
      <c r="KWL72" s="379"/>
      <c r="KWM72" s="379"/>
      <c r="KWN72" s="379"/>
      <c r="KWO72" s="379"/>
      <c r="KWP72" s="379"/>
      <c r="KWQ72" s="379"/>
      <c r="KWR72" s="379"/>
      <c r="KWS72" s="379"/>
      <c r="KWT72" s="379"/>
      <c r="KWU72" s="379"/>
      <c r="KWV72" s="379"/>
      <c r="KWW72" s="379"/>
      <c r="KWX72" s="379"/>
      <c r="KWY72" s="379"/>
      <c r="KWZ72" s="379"/>
      <c r="KXA72" s="379"/>
      <c r="KXB72" s="379"/>
      <c r="KXC72" s="379"/>
      <c r="KXD72" s="379"/>
      <c r="KXE72" s="379"/>
      <c r="KXF72" s="379"/>
      <c r="KXG72" s="379"/>
      <c r="KXH72" s="379"/>
      <c r="KXI72" s="379"/>
      <c r="KXJ72" s="379"/>
      <c r="KXK72" s="379"/>
      <c r="KXL72" s="379"/>
      <c r="KXM72" s="379"/>
      <c r="KXN72" s="379"/>
      <c r="KXO72" s="379"/>
      <c r="KXP72" s="379"/>
      <c r="KXQ72" s="379"/>
      <c r="KXR72" s="379"/>
      <c r="KXS72" s="379"/>
      <c r="KXT72" s="379"/>
      <c r="KXU72" s="379"/>
      <c r="KXV72" s="379"/>
      <c r="KXW72" s="379"/>
      <c r="KXX72" s="379"/>
      <c r="KXY72" s="379"/>
      <c r="KXZ72" s="379"/>
      <c r="KYA72" s="379"/>
      <c r="KYB72" s="379"/>
      <c r="KYC72" s="379"/>
      <c r="KYD72" s="379"/>
      <c r="KYE72" s="379"/>
      <c r="KYF72" s="379"/>
      <c r="KYG72" s="379"/>
      <c r="KYH72" s="379"/>
      <c r="KYI72" s="379"/>
      <c r="KYJ72" s="379"/>
      <c r="KYK72" s="379"/>
      <c r="KYL72" s="379"/>
      <c r="KYM72" s="379"/>
      <c r="KYN72" s="379"/>
      <c r="KYO72" s="379"/>
      <c r="KYP72" s="379"/>
      <c r="KYQ72" s="379"/>
      <c r="KYR72" s="379"/>
      <c r="KYS72" s="379"/>
      <c r="KYT72" s="379"/>
      <c r="KYU72" s="379"/>
      <c r="KYV72" s="379"/>
      <c r="KYW72" s="379"/>
      <c r="KYX72" s="379"/>
      <c r="KYY72" s="379"/>
      <c r="KYZ72" s="379"/>
      <c r="KZA72" s="379"/>
      <c r="KZB72" s="379"/>
      <c r="KZC72" s="379"/>
      <c r="KZD72" s="379"/>
      <c r="KZE72" s="379"/>
      <c r="KZF72" s="379"/>
      <c r="KZG72" s="379"/>
      <c r="KZH72" s="379"/>
      <c r="KZI72" s="379"/>
      <c r="KZJ72" s="379"/>
      <c r="KZK72" s="379"/>
      <c r="KZL72" s="379"/>
      <c r="KZM72" s="379"/>
      <c r="KZN72" s="379"/>
      <c r="KZO72" s="379"/>
      <c r="KZP72" s="379"/>
      <c r="KZQ72" s="379"/>
      <c r="KZR72" s="379"/>
      <c r="KZS72" s="379"/>
      <c r="KZT72" s="379"/>
      <c r="KZU72" s="379"/>
      <c r="KZV72" s="379"/>
      <c r="KZW72" s="379"/>
      <c r="KZX72" s="379"/>
      <c r="KZY72" s="379"/>
      <c r="KZZ72" s="379"/>
      <c r="LAA72" s="379"/>
      <c r="LAB72" s="379"/>
      <c r="LAC72" s="379"/>
      <c r="LAD72" s="379"/>
      <c r="LAE72" s="379"/>
      <c r="LAF72" s="379"/>
      <c r="LAG72" s="379"/>
      <c r="LAH72" s="379"/>
      <c r="LAI72" s="379"/>
      <c r="LAJ72" s="379"/>
      <c r="LAK72" s="379"/>
      <c r="LAL72" s="379"/>
      <c r="LAM72" s="379"/>
      <c r="LAN72" s="379"/>
      <c r="LAO72" s="379"/>
      <c r="LAP72" s="379"/>
      <c r="LAQ72" s="379"/>
      <c r="LAR72" s="379"/>
      <c r="LAS72" s="379"/>
      <c r="LAT72" s="379"/>
      <c r="LAU72" s="379"/>
      <c r="LAV72" s="379"/>
      <c r="LAW72" s="379"/>
      <c r="LAX72" s="379"/>
      <c r="LAY72" s="379"/>
      <c r="LAZ72" s="379"/>
      <c r="LBA72" s="379"/>
      <c r="LBB72" s="379"/>
      <c r="LBC72" s="379"/>
      <c r="LBD72" s="379"/>
      <c r="LBE72" s="379"/>
      <c r="LBF72" s="379"/>
      <c r="LBG72" s="379"/>
      <c r="LBH72" s="379"/>
      <c r="LBI72" s="379"/>
      <c r="LBJ72" s="379"/>
      <c r="LBK72" s="379"/>
      <c r="LBL72" s="379"/>
      <c r="LBM72" s="379"/>
      <c r="LBN72" s="379"/>
      <c r="LBO72" s="379"/>
      <c r="LBP72" s="379"/>
      <c r="LBQ72" s="379"/>
      <c r="LBR72" s="379"/>
      <c r="LBS72" s="379"/>
      <c r="LBT72" s="379"/>
      <c r="LBU72" s="379"/>
      <c r="LBV72" s="379"/>
      <c r="LBW72" s="379"/>
      <c r="LBX72" s="379"/>
      <c r="LBY72" s="379"/>
      <c r="LBZ72" s="379"/>
      <c r="LCA72" s="379"/>
      <c r="LCB72" s="379"/>
      <c r="LCC72" s="379"/>
      <c r="LCD72" s="379"/>
      <c r="LCE72" s="379"/>
      <c r="LCF72" s="379"/>
      <c r="LCG72" s="379"/>
      <c r="LCH72" s="379"/>
      <c r="LCI72" s="379"/>
      <c r="LCJ72" s="379"/>
      <c r="LCK72" s="379"/>
      <c r="LCL72" s="379"/>
      <c r="LCM72" s="379"/>
      <c r="LCN72" s="379"/>
      <c r="LCO72" s="379"/>
      <c r="LCP72" s="379"/>
      <c r="LCQ72" s="379"/>
      <c r="LCR72" s="379"/>
      <c r="LCS72" s="379"/>
      <c r="LCT72" s="379"/>
      <c r="LCU72" s="379"/>
      <c r="LCV72" s="379"/>
      <c r="LCW72" s="379"/>
      <c r="LCX72" s="379"/>
      <c r="LCY72" s="379"/>
      <c r="LCZ72" s="379"/>
      <c r="LDA72" s="379"/>
      <c r="LDB72" s="379"/>
      <c r="LDC72" s="379"/>
      <c r="LDD72" s="379"/>
      <c r="LDE72" s="379"/>
      <c r="LDF72" s="379"/>
      <c r="LDG72" s="379"/>
      <c r="LDH72" s="379"/>
      <c r="LDI72" s="379"/>
      <c r="LDJ72" s="379"/>
      <c r="LDK72" s="379"/>
      <c r="LDL72" s="379"/>
      <c r="LDM72" s="379"/>
      <c r="LDN72" s="379"/>
      <c r="LDO72" s="379"/>
      <c r="LDP72" s="379"/>
      <c r="LDQ72" s="379"/>
      <c r="LDR72" s="379"/>
      <c r="LDS72" s="379"/>
      <c r="LDT72" s="379"/>
      <c r="LDU72" s="379"/>
      <c r="LDV72" s="379"/>
      <c r="LDW72" s="379"/>
      <c r="LDX72" s="379"/>
      <c r="LDY72" s="379"/>
      <c r="LDZ72" s="379"/>
      <c r="LEA72" s="379"/>
      <c r="LEB72" s="379"/>
      <c r="LEC72" s="379"/>
      <c r="LED72" s="379"/>
      <c r="LEE72" s="379"/>
      <c r="LEF72" s="379"/>
      <c r="LEG72" s="379"/>
      <c r="LEH72" s="379"/>
      <c r="LEI72" s="379"/>
      <c r="LEJ72" s="379"/>
      <c r="LEK72" s="379"/>
      <c r="LEL72" s="379"/>
      <c r="LEM72" s="379"/>
      <c r="LEN72" s="379"/>
      <c r="LEO72" s="379"/>
      <c r="LEP72" s="379"/>
      <c r="LEQ72" s="379"/>
      <c r="LER72" s="379"/>
      <c r="LES72" s="379"/>
      <c r="LET72" s="379"/>
      <c r="LEU72" s="379"/>
      <c r="LEV72" s="379"/>
      <c r="LEW72" s="379"/>
      <c r="LEX72" s="379"/>
      <c r="LEY72" s="379"/>
      <c r="LEZ72" s="379"/>
      <c r="LFA72" s="379"/>
      <c r="LFB72" s="379"/>
      <c r="LFC72" s="379"/>
      <c r="LFD72" s="379"/>
      <c r="LFE72" s="379"/>
      <c r="LFF72" s="379"/>
      <c r="LFG72" s="379"/>
      <c r="LFH72" s="379"/>
      <c r="LFI72" s="379"/>
      <c r="LFJ72" s="379"/>
      <c r="LFK72" s="379"/>
      <c r="LFL72" s="379"/>
      <c r="LFM72" s="379"/>
      <c r="LFN72" s="379"/>
      <c r="LFO72" s="379"/>
      <c r="LFP72" s="379"/>
      <c r="LFQ72" s="379"/>
      <c r="LFR72" s="379"/>
      <c r="LFS72" s="379"/>
      <c r="LFT72" s="379"/>
      <c r="LFU72" s="379"/>
      <c r="LFV72" s="379"/>
      <c r="LFW72" s="379"/>
      <c r="LFX72" s="379"/>
      <c r="LFY72" s="379"/>
      <c r="LFZ72" s="379"/>
      <c r="LGA72" s="379"/>
      <c r="LGB72" s="379"/>
      <c r="LGC72" s="379"/>
      <c r="LGD72" s="379"/>
      <c r="LGE72" s="379"/>
      <c r="LGF72" s="379"/>
      <c r="LGG72" s="379"/>
      <c r="LGH72" s="379"/>
      <c r="LGI72" s="379"/>
      <c r="LGJ72" s="379"/>
      <c r="LGK72" s="379"/>
      <c r="LGL72" s="379"/>
      <c r="LGM72" s="379"/>
      <c r="LGN72" s="379"/>
      <c r="LGO72" s="379"/>
      <c r="LGP72" s="379"/>
      <c r="LGQ72" s="379"/>
      <c r="LGR72" s="379"/>
      <c r="LGS72" s="379"/>
      <c r="LGT72" s="379"/>
      <c r="LGU72" s="379"/>
      <c r="LGV72" s="379"/>
      <c r="LGW72" s="379"/>
      <c r="LGX72" s="379"/>
      <c r="LGY72" s="379"/>
      <c r="LGZ72" s="379"/>
      <c r="LHA72" s="379"/>
      <c r="LHB72" s="379"/>
      <c r="LHC72" s="379"/>
      <c r="LHD72" s="379"/>
      <c r="LHE72" s="379"/>
      <c r="LHF72" s="379"/>
      <c r="LHG72" s="379"/>
      <c r="LHH72" s="379"/>
      <c r="LHI72" s="379"/>
      <c r="LHJ72" s="379"/>
      <c r="LHK72" s="379"/>
      <c r="LHL72" s="379"/>
      <c r="LHM72" s="379"/>
      <c r="LHN72" s="379"/>
      <c r="LHO72" s="379"/>
      <c r="LHP72" s="379"/>
      <c r="LHQ72" s="379"/>
      <c r="LHR72" s="379"/>
      <c r="LHS72" s="379"/>
      <c r="LHT72" s="379"/>
      <c r="LHU72" s="379"/>
      <c r="LHV72" s="379"/>
      <c r="LHW72" s="379"/>
      <c r="LHX72" s="379"/>
      <c r="LHY72" s="379"/>
      <c r="LHZ72" s="379"/>
      <c r="LIA72" s="379"/>
      <c r="LIB72" s="379"/>
      <c r="LIC72" s="379"/>
      <c r="LID72" s="379"/>
      <c r="LIE72" s="379"/>
      <c r="LIF72" s="379"/>
      <c r="LIG72" s="379"/>
      <c r="LIH72" s="379"/>
      <c r="LII72" s="379"/>
      <c r="LIJ72" s="379"/>
      <c r="LIK72" s="379"/>
      <c r="LIL72" s="379"/>
      <c r="LIM72" s="379"/>
      <c r="LIN72" s="379"/>
      <c r="LIO72" s="379"/>
      <c r="LIP72" s="379"/>
      <c r="LIQ72" s="379"/>
      <c r="LIR72" s="379"/>
      <c r="LIS72" s="379"/>
      <c r="LIT72" s="379"/>
      <c r="LIU72" s="379"/>
      <c r="LIV72" s="379"/>
      <c r="LIW72" s="379"/>
      <c r="LIX72" s="379"/>
      <c r="LIY72" s="379"/>
      <c r="LIZ72" s="379"/>
      <c r="LJA72" s="379"/>
      <c r="LJB72" s="379"/>
      <c r="LJC72" s="379"/>
      <c r="LJD72" s="379"/>
      <c r="LJE72" s="379"/>
      <c r="LJF72" s="379"/>
      <c r="LJG72" s="379"/>
      <c r="LJH72" s="379"/>
      <c r="LJI72" s="379"/>
      <c r="LJJ72" s="379"/>
      <c r="LJK72" s="379"/>
      <c r="LJL72" s="379"/>
      <c r="LJM72" s="379"/>
      <c r="LJN72" s="379"/>
      <c r="LJO72" s="379"/>
      <c r="LJP72" s="379"/>
      <c r="LJQ72" s="379"/>
      <c r="LJR72" s="379"/>
      <c r="LJS72" s="379"/>
      <c r="LJT72" s="379"/>
      <c r="LJU72" s="379"/>
      <c r="LJV72" s="379"/>
      <c r="LJW72" s="379"/>
      <c r="LJX72" s="379"/>
      <c r="LJY72" s="379"/>
      <c r="LJZ72" s="379"/>
      <c r="LKA72" s="379"/>
      <c r="LKB72" s="379"/>
      <c r="LKC72" s="379"/>
      <c r="LKD72" s="379"/>
      <c r="LKE72" s="379"/>
      <c r="LKF72" s="379"/>
      <c r="LKG72" s="379"/>
      <c r="LKH72" s="379"/>
      <c r="LKI72" s="379"/>
      <c r="LKJ72" s="379"/>
      <c r="LKK72" s="379"/>
      <c r="LKL72" s="379"/>
      <c r="LKM72" s="379"/>
      <c r="LKN72" s="379"/>
      <c r="LKO72" s="379"/>
      <c r="LKP72" s="379"/>
      <c r="LKQ72" s="379"/>
      <c r="LKR72" s="379"/>
      <c r="LKS72" s="379"/>
      <c r="LKT72" s="379"/>
      <c r="LKU72" s="379"/>
      <c r="LKV72" s="379"/>
      <c r="LKW72" s="379"/>
      <c r="LKX72" s="379"/>
      <c r="LKY72" s="379"/>
      <c r="LKZ72" s="379"/>
      <c r="LLA72" s="379"/>
      <c r="LLB72" s="379"/>
      <c r="LLC72" s="379"/>
      <c r="LLD72" s="379"/>
      <c r="LLE72" s="379"/>
      <c r="LLF72" s="379"/>
      <c r="LLG72" s="379"/>
      <c r="LLH72" s="379"/>
      <c r="LLI72" s="379"/>
      <c r="LLJ72" s="379"/>
      <c r="LLK72" s="379"/>
      <c r="LLL72" s="379"/>
      <c r="LLM72" s="379"/>
      <c r="LLN72" s="379"/>
      <c r="LLO72" s="379"/>
      <c r="LLP72" s="379"/>
      <c r="LLQ72" s="379"/>
      <c r="LLR72" s="379"/>
      <c r="LLS72" s="379"/>
      <c r="LLT72" s="379"/>
      <c r="LLU72" s="379"/>
      <c r="LLV72" s="379"/>
      <c r="LLW72" s="379"/>
      <c r="LLX72" s="379"/>
      <c r="LLY72" s="379"/>
      <c r="LLZ72" s="379"/>
      <c r="LMA72" s="379"/>
      <c r="LMB72" s="379"/>
      <c r="LMC72" s="379"/>
      <c r="LMD72" s="379"/>
      <c r="LME72" s="379"/>
      <c r="LMF72" s="379"/>
      <c r="LMG72" s="379"/>
      <c r="LMH72" s="379"/>
      <c r="LMI72" s="379"/>
      <c r="LMJ72" s="379"/>
      <c r="LMK72" s="379"/>
      <c r="LML72" s="379"/>
      <c r="LMM72" s="379"/>
      <c r="LMN72" s="379"/>
      <c r="LMO72" s="379"/>
      <c r="LMP72" s="379"/>
      <c r="LMQ72" s="379"/>
      <c r="LMR72" s="379"/>
      <c r="LMS72" s="379"/>
      <c r="LMT72" s="379"/>
      <c r="LMU72" s="379"/>
      <c r="LMV72" s="379"/>
      <c r="LMW72" s="379"/>
      <c r="LMX72" s="379"/>
      <c r="LMY72" s="379"/>
      <c r="LMZ72" s="379"/>
      <c r="LNA72" s="379"/>
      <c r="LNB72" s="379"/>
      <c r="LNC72" s="379"/>
      <c r="LND72" s="379"/>
      <c r="LNE72" s="379"/>
      <c r="LNF72" s="379"/>
      <c r="LNG72" s="379"/>
      <c r="LNH72" s="379"/>
      <c r="LNI72" s="379"/>
      <c r="LNJ72" s="379"/>
      <c r="LNK72" s="379"/>
      <c r="LNL72" s="379"/>
      <c r="LNM72" s="379"/>
      <c r="LNN72" s="379"/>
      <c r="LNO72" s="379"/>
      <c r="LNP72" s="379"/>
      <c r="LNQ72" s="379"/>
      <c r="LNR72" s="379"/>
      <c r="LNS72" s="379"/>
      <c r="LNT72" s="379"/>
      <c r="LNU72" s="379"/>
      <c r="LNV72" s="379"/>
      <c r="LNW72" s="379"/>
      <c r="LNX72" s="379"/>
      <c r="LNY72" s="379"/>
      <c r="LNZ72" s="379"/>
      <c r="LOA72" s="379"/>
      <c r="LOB72" s="379"/>
      <c r="LOC72" s="379"/>
      <c r="LOD72" s="379"/>
      <c r="LOE72" s="379"/>
      <c r="LOF72" s="379"/>
      <c r="LOG72" s="379"/>
      <c r="LOH72" s="379"/>
      <c r="LOI72" s="379"/>
      <c r="LOJ72" s="379"/>
      <c r="LOK72" s="379"/>
      <c r="LOL72" s="379"/>
      <c r="LOM72" s="379"/>
      <c r="LON72" s="379"/>
      <c r="LOO72" s="379"/>
      <c r="LOP72" s="379"/>
      <c r="LOQ72" s="379"/>
      <c r="LOR72" s="379"/>
      <c r="LOS72" s="379"/>
      <c r="LOT72" s="379"/>
      <c r="LOU72" s="379"/>
      <c r="LOV72" s="379"/>
      <c r="LOW72" s="379"/>
      <c r="LOX72" s="379"/>
      <c r="LOY72" s="379"/>
      <c r="LOZ72" s="379"/>
      <c r="LPA72" s="379"/>
      <c r="LPB72" s="379"/>
      <c r="LPC72" s="379"/>
      <c r="LPD72" s="379"/>
      <c r="LPE72" s="379"/>
      <c r="LPF72" s="379"/>
      <c r="LPG72" s="379"/>
      <c r="LPH72" s="379"/>
      <c r="LPI72" s="379"/>
      <c r="LPJ72" s="379"/>
      <c r="LPK72" s="379"/>
      <c r="LPL72" s="379"/>
      <c r="LPM72" s="379"/>
      <c r="LPN72" s="379"/>
      <c r="LPO72" s="379"/>
      <c r="LPP72" s="379"/>
      <c r="LPQ72" s="379"/>
      <c r="LPR72" s="379"/>
      <c r="LPS72" s="379"/>
      <c r="LPT72" s="379"/>
      <c r="LPU72" s="379"/>
      <c r="LPV72" s="379"/>
      <c r="LPW72" s="379"/>
      <c r="LPX72" s="379"/>
      <c r="LPY72" s="379"/>
      <c r="LPZ72" s="379"/>
      <c r="LQA72" s="379"/>
      <c r="LQB72" s="379"/>
      <c r="LQC72" s="379"/>
      <c r="LQD72" s="379"/>
      <c r="LQE72" s="379"/>
      <c r="LQF72" s="379"/>
      <c r="LQG72" s="379"/>
      <c r="LQH72" s="379"/>
      <c r="LQI72" s="379"/>
      <c r="LQJ72" s="379"/>
      <c r="LQK72" s="379"/>
      <c r="LQL72" s="379"/>
      <c r="LQM72" s="379"/>
      <c r="LQN72" s="379"/>
      <c r="LQO72" s="379"/>
      <c r="LQP72" s="379"/>
      <c r="LQQ72" s="379"/>
      <c r="LQR72" s="379"/>
      <c r="LQS72" s="379"/>
      <c r="LQT72" s="379"/>
      <c r="LQU72" s="379"/>
      <c r="LQV72" s="379"/>
      <c r="LQW72" s="379"/>
      <c r="LQX72" s="379"/>
      <c r="LQY72" s="379"/>
      <c r="LQZ72" s="379"/>
      <c r="LRA72" s="379"/>
      <c r="LRB72" s="379"/>
      <c r="LRC72" s="379"/>
      <c r="LRD72" s="379"/>
      <c r="LRE72" s="379"/>
      <c r="LRF72" s="379"/>
      <c r="LRG72" s="379"/>
      <c r="LRH72" s="379"/>
      <c r="LRI72" s="379"/>
      <c r="LRJ72" s="379"/>
      <c r="LRK72" s="379"/>
      <c r="LRL72" s="379"/>
      <c r="LRM72" s="379"/>
      <c r="LRN72" s="379"/>
      <c r="LRO72" s="379"/>
      <c r="LRP72" s="379"/>
      <c r="LRQ72" s="379"/>
      <c r="LRR72" s="379"/>
      <c r="LRS72" s="379"/>
      <c r="LRT72" s="379"/>
      <c r="LRU72" s="379"/>
      <c r="LRV72" s="379"/>
      <c r="LRW72" s="379"/>
      <c r="LRX72" s="379"/>
      <c r="LRY72" s="379"/>
      <c r="LRZ72" s="379"/>
      <c r="LSA72" s="379"/>
      <c r="LSB72" s="379"/>
      <c r="LSC72" s="379"/>
      <c r="LSD72" s="379"/>
      <c r="LSE72" s="379"/>
      <c r="LSF72" s="379"/>
      <c r="LSG72" s="379"/>
      <c r="LSH72" s="379"/>
      <c r="LSI72" s="379"/>
      <c r="LSJ72" s="379"/>
      <c r="LSK72" s="379"/>
      <c r="LSL72" s="379"/>
      <c r="LSM72" s="379"/>
      <c r="LSN72" s="379"/>
      <c r="LSO72" s="379"/>
      <c r="LSP72" s="379"/>
      <c r="LSQ72" s="379"/>
      <c r="LSR72" s="379"/>
      <c r="LSS72" s="379"/>
      <c r="LST72" s="379"/>
      <c r="LSU72" s="379"/>
      <c r="LSV72" s="379"/>
      <c r="LSW72" s="379"/>
      <c r="LSX72" s="379"/>
      <c r="LSY72" s="379"/>
      <c r="LSZ72" s="379"/>
      <c r="LTA72" s="379"/>
      <c r="LTB72" s="379"/>
      <c r="LTC72" s="379"/>
      <c r="LTD72" s="379"/>
      <c r="LTE72" s="379"/>
      <c r="LTF72" s="379"/>
      <c r="LTG72" s="379"/>
      <c r="LTH72" s="379"/>
      <c r="LTI72" s="379"/>
      <c r="LTJ72" s="379"/>
      <c r="LTK72" s="379"/>
      <c r="LTL72" s="379"/>
      <c r="LTM72" s="379"/>
      <c r="LTN72" s="379"/>
      <c r="LTO72" s="379"/>
      <c r="LTP72" s="379"/>
      <c r="LTQ72" s="379"/>
      <c r="LTR72" s="379"/>
      <c r="LTS72" s="379"/>
      <c r="LTT72" s="379"/>
      <c r="LTU72" s="379"/>
      <c r="LTV72" s="379"/>
      <c r="LTW72" s="379"/>
      <c r="LTX72" s="379"/>
      <c r="LTY72" s="379"/>
      <c r="LTZ72" s="379"/>
      <c r="LUA72" s="379"/>
      <c r="LUB72" s="379"/>
      <c r="LUC72" s="379"/>
      <c r="LUD72" s="379"/>
      <c r="LUE72" s="379"/>
      <c r="LUF72" s="379"/>
      <c r="LUG72" s="379"/>
      <c r="LUH72" s="379"/>
      <c r="LUI72" s="379"/>
      <c r="LUJ72" s="379"/>
      <c r="LUK72" s="379"/>
      <c r="LUL72" s="379"/>
      <c r="LUM72" s="379"/>
      <c r="LUN72" s="379"/>
      <c r="LUO72" s="379"/>
      <c r="LUP72" s="379"/>
      <c r="LUQ72" s="379"/>
      <c r="LUR72" s="379"/>
      <c r="LUS72" s="379"/>
      <c r="LUT72" s="379"/>
      <c r="LUU72" s="379"/>
      <c r="LUV72" s="379"/>
      <c r="LUW72" s="379"/>
      <c r="LUX72" s="379"/>
      <c r="LUY72" s="379"/>
      <c r="LUZ72" s="379"/>
      <c r="LVA72" s="379"/>
      <c r="LVB72" s="379"/>
      <c r="LVC72" s="379"/>
      <c r="LVD72" s="379"/>
      <c r="LVE72" s="379"/>
      <c r="LVF72" s="379"/>
      <c r="LVG72" s="379"/>
      <c r="LVH72" s="379"/>
      <c r="LVI72" s="379"/>
      <c r="LVJ72" s="379"/>
      <c r="LVK72" s="379"/>
      <c r="LVL72" s="379"/>
      <c r="LVM72" s="379"/>
      <c r="LVN72" s="379"/>
      <c r="LVO72" s="379"/>
      <c r="LVP72" s="379"/>
      <c r="LVQ72" s="379"/>
      <c r="LVR72" s="379"/>
      <c r="LVS72" s="379"/>
      <c r="LVT72" s="379"/>
      <c r="LVU72" s="379"/>
      <c r="LVV72" s="379"/>
      <c r="LVW72" s="379"/>
      <c r="LVX72" s="379"/>
      <c r="LVY72" s="379"/>
      <c r="LVZ72" s="379"/>
      <c r="LWA72" s="379"/>
      <c r="LWB72" s="379"/>
      <c r="LWC72" s="379"/>
      <c r="LWD72" s="379"/>
      <c r="LWE72" s="379"/>
      <c r="LWF72" s="379"/>
      <c r="LWG72" s="379"/>
      <c r="LWH72" s="379"/>
      <c r="LWI72" s="379"/>
      <c r="LWJ72" s="379"/>
      <c r="LWK72" s="379"/>
      <c r="LWL72" s="379"/>
      <c r="LWM72" s="379"/>
      <c r="LWN72" s="379"/>
      <c r="LWO72" s="379"/>
      <c r="LWP72" s="379"/>
      <c r="LWQ72" s="379"/>
      <c r="LWR72" s="379"/>
      <c r="LWS72" s="379"/>
      <c r="LWT72" s="379"/>
      <c r="LWU72" s="379"/>
      <c r="LWV72" s="379"/>
      <c r="LWW72" s="379"/>
      <c r="LWX72" s="379"/>
      <c r="LWY72" s="379"/>
      <c r="LWZ72" s="379"/>
      <c r="LXA72" s="379"/>
      <c r="LXB72" s="379"/>
      <c r="LXC72" s="379"/>
      <c r="LXD72" s="379"/>
      <c r="LXE72" s="379"/>
      <c r="LXF72" s="379"/>
      <c r="LXG72" s="379"/>
      <c r="LXH72" s="379"/>
      <c r="LXI72" s="379"/>
      <c r="LXJ72" s="379"/>
      <c r="LXK72" s="379"/>
      <c r="LXL72" s="379"/>
      <c r="LXM72" s="379"/>
      <c r="LXN72" s="379"/>
      <c r="LXO72" s="379"/>
      <c r="LXP72" s="379"/>
      <c r="LXQ72" s="379"/>
      <c r="LXR72" s="379"/>
      <c r="LXS72" s="379"/>
      <c r="LXT72" s="379"/>
      <c r="LXU72" s="379"/>
      <c r="LXV72" s="379"/>
      <c r="LXW72" s="379"/>
      <c r="LXX72" s="379"/>
      <c r="LXY72" s="379"/>
      <c r="LXZ72" s="379"/>
      <c r="LYA72" s="379"/>
      <c r="LYB72" s="379"/>
      <c r="LYC72" s="379"/>
      <c r="LYD72" s="379"/>
      <c r="LYE72" s="379"/>
      <c r="LYF72" s="379"/>
      <c r="LYG72" s="379"/>
      <c r="LYH72" s="379"/>
      <c r="LYI72" s="379"/>
      <c r="LYJ72" s="379"/>
      <c r="LYK72" s="379"/>
      <c r="LYL72" s="379"/>
      <c r="LYM72" s="379"/>
      <c r="LYN72" s="379"/>
      <c r="LYO72" s="379"/>
      <c r="LYP72" s="379"/>
      <c r="LYQ72" s="379"/>
      <c r="LYR72" s="379"/>
      <c r="LYS72" s="379"/>
      <c r="LYT72" s="379"/>
      <c r="LYU72" s="379"/>
      <c r="LYV72" s="379"/>
      <c r="LYW72" s="379"/>
      <c r="LYX72" s="379"/>
      <c r="LYY72" s="379"/>
      <c r="LYZ72" s="379"/>
      <c r="LZA72" s="379"/>
      <c r="LZB72" s="379"/>
      <c r="LZC72" s="379"/>
      <c r="LZD72" s="379"/>
      <c r="LZE72" s="379"/>
      <c r="LZF72" s="379"/>
      <c r="LZG72" s="379"/>
      <c r="LZH72" s="379"/>
      <c r="LZI72" s="379"/>
      <c r="LZJ72" s="379"/>
      <c r="LZK72" s="379"/>
      <c r="LZL72" s="379"/>
      <c r="LZM72" s="379"/>
      <c r="LZN72" s="379"/>
      <c r="LZO72" s="379"/>
      <c r="LZP72" s="379"/>
      <c r="LZQ72" s="379"/>
      <c r="LZR72" s="379"/>
      <c r="LZS72" s="379"/>
      <c r="LZT72" s="379"/>
      <c r="LZU72" s="379"/>
      <c r="LZV72" s="379"/>
      <c r="LZW72" s="379"/>
      <c r="LZX72" s="379"/>
      <c r="LZY72" s="379"/>
      <c r="LZZ72" s="379"/>
      <c r="MAA72" s="379"/>
      <c r="MAB72" s="379"/>
      <c r="MAC72" s="379"/>
      <c r="MAD72" s="379"/>
      <c r="MAE72" s="379"/>
      <c r="MAF72" s="379"/>
      <c r="MAG72" s="379"/>
      <c r="MAH72" s="379"/>
      <c r="MAI72" s="379"/>
      <c r="MAJ72" s="379"/>
      <c r="MAK72" s="379"/>
      <c r="MAL72" s="379"/>
      <c r="MAM72" s="379"/>
      <c r="MAN72" s="379"/>
      <c r="MAO72" s="379"/>
      <c r="MAP72" s="379"/>
      <c r="MAQ72" s="379"/>
      <c r="MAR72" s="379"/>
      <c r="MAS72" s="379"/>
      <c r="MAT72" s="379"/>
      <c r="MAU72" s="379"/>
      <c r="MAV72" s="379"/>
      <c r="MAW72" s="379"/>
      <c r="MAX72" s="379"/>
      <c r="MAY72" s="379"/>
      <c r="MAZ72" s="379"/>
      <c r="MBA72" s="379"/>
      <c r="MBB72" s="379"/>
      <c r="MBC72" s="379"/>
      <c r="MBD72" s="379"/>
      <c r="MBE72" s="379"/>
      <c r="MBF72" s="379"/>
      <c r="MBG72" s="379"/>
      <c r="MBH72" s="379"/>
      <c r="MBI72" s="379"/>
      <c r="MBJ72" s="379"/>
      <c r="MBK72" s="379"/>
      <c r="MBL72" s="379"/>
      <c r="MBM72" s="379"/>
      <c r="MBN72" s="379"/>
      <c r="MBO72" s="379"/>
      <c r="MBP72" s="379"/>
      <c r="MBQ72" s="379"/>
      <c r="MBR72" s="379"/>
      <c r="MBS72" s="379"/>
      <c r="MBT72" s="379"/>
      <c r="MBU72" s="379"/>
      <c r="MBV72" s="379"/>
      <c r="MBW72" s="379"/>
      <c r="MBX72" s="379"/>
      <c r="MBY72" s="379"/>
      <c r="MBZ72" s="379"/>
      <c r="MCA72" s="379"/>
      <c r="MCB72" s="379"/>
      <c r="MCC72" s="379"/>
      <c r="MCD72" s="379"/>
      <c r="MCE72" s="379"/>
      <c r="MCF72" s="379"/>
      <c r="MCG72" s="379"/>
      <c r="MCH72" s="379"/>
      <c r="MCI72" s="379"/>
      <c r="MCJ72" s="379"/>
      <c r="MCK72" s="379"/>
      <c r="MCL72" s="379"/>
      <c r="MCM72" s="379"/>
      <c r="MCN72" s="379"/>
      <c r="MCO72" s="379"/>
      <c r="MCP72" s="379"/>
      <c r="MCQ72" s="379"/>
      <c r="MCR72" s="379"/>
      <c r="MCS72" s="379"/>
      <c r="MCT72" s="379"/>
      <c r="MCU72" s="379"/>
      <c r="MCV72" s="379"/>
      <c r="MCW72" s="379"/>
      <c r="MCX72" s="379"/>
      <c r="MCY72" s="379"/>
      <c r="MCZ72" s="379"/>
      <c r="MDA72" s="379"/>
      <c r="MDB72" s="379"/>
      <c r="MDC72" s="379"/>
      <c r="MDD72" s="379"/>
      <c r="MDE72" s="379"/>
      <c r="MDF72" s="379"/>
      <c r="MDG72" s="379"/>
      <c r="MDH72" s="379"/>
      <c r="MDI72" s="379"/>
      <c r="MDJ72" s="379"/>
      <c r="MDK72" s="379"/>
      <c r="MDL72" s="379"/>
      <c r="MDM72" s="379"/>
      <c r="MDN72" s="379"/>
      <c r="MDO72" s="379"/>
      <c r="MDP72" s="379"/>
      <c r="MDQ72" s="379"/>
      <c r="MDR72" s="379"/>
      <c r="MDS72" s="379"/>
      <c r="MDT72" s="379"/>
      <c r="MDU72" s="379"/>
      <c r="MDV72" s="379"/>
      <c r="MDW72" s="379"/>
      <c r="MDX72" s="379"/>
      <c r="MDY72" s="379"/>
      <c r="MDZ72" s="379"/>
      <c r="MEA72" s="379"/>
      <c r="MEB72" s="379"/>
      <c r="MEC72" s="379"/>
      <c r="MED72" s="379"/>
      <c r="MEE72" s="379"/>
      <c r="MEF72" s="379"/>
      <c r="MEG72" s="379"/>
      <c r="MEH72" s="379"/>
      <c r="MEI72" s="379"/>
      <c r="MEJ72" s="379"/>
      <c r="MEK72" s="379"/>
      <c r="MEL72" s="379"/>
      <c r="MEM72" s="379"/>
      <c r="MEN72" s="379"/>
      <c r="MEO72" s="379"/>
      <c r="MEP72" s="379"/>
      <c r="MEQ72" s="379"/>
      <c r="MER72" s="379"/>
      <c r="MES72" s="379"/>
      <c r="MET72" s="379"/>
      <c r="MEU72" s="379"/>
      <c r="MEV72" s="379"/>
      <c r="MEW72" s="379"/>
      <c r="MEX72" s="379"/>
      <c r="MEY72" s="379"/>
      <c r="MEZ72" s="379"/>
      <c r="MFA72" s="379"/>
      <c r="MFB72" s="379"/>
      <c r="MFC72" s="379"/>
      <c r="MFD72" s="379"/>
      <c r="MFE72" s="379"/>
      <c r="MFF72" s="379"/>
      <c r="MFG72" s="379"/>
      <c r="MFH72" s="379"/>
      <c r="MFI72" s="379"/>
      <c r="MFJ72" s="379"/>
      <c r="MFK72" s="379"/>
      <c r="MFL72" s="379"/>
      <c r="MFM72" s="379"/>
      <c r="MFN72" s="379"/>
      <c r="MFO72" s="379"/>
      <c r="MFP72" s="379"/>
      <c r="MFQ72" s="379"/>
      <c r="MFR72" s="379"/>
      <c r="MFS72" s="379"/>
      <c r="MFT72" s="379"/>
      <c r="MFU72" s="379"/>
      <c r="MFV72" s="379"/>
      <c r="MFW72" s="379"/>
      <c r="MFX72" s="379"/>
      <c r="MFY72" s="379"/>
      <c r="MFZ72" s="379"/>
      <c r="MGA72" s="379"/>
      <c r="MGB72" s="379"/>
      <c r="MGC72" s="379"/>
      <c r="MGD72" s="379"/>
      <c r="MGE72" s="379"/>
      <c r="MGF72" s="379"/>
      <c r="MGG72" s="379"/>
      <c r="MGH72" s="379"/>
      <c r="MGI72" s="379"/>
      <c r="MGJ72" s="379"/>
      <c r="MGK72" s="379"/>
      <c r="MGL72" s="379"/>
      <c r="MGM72" s="379"/>
      <c r="MGN72" s="379"/>
      <c r="MGO72" s="379"/>
      <c r="MGP72" s="379"/>
      <c r="MGQ72" s="379"/>
      <c r="MGR72" s="379"/>
      <c r="MGS72" s="379"/>
      <c r="MGT72" s="379"/>
      <c r="MGU72" s="379"/>
      <c r="MGV72" s="379"/>
      <c r="MGW72" s="379"/>
      <c r="MGX72" s="379"/>
      <c r="MGY72" s="379"/>
      <c r="MGZ72" s="379"/>
      <c r="MHA72" s="379"/>
      <c r="MHB72" s="379"/>
      <c r="MHC72" s="379"/>
      <c r="MHD72" s="379"/>
      <c r="MHE72" s="379"/>
      <c r="MHF72" s="379"/>
      <c r="MHG72" s="379"/>
      <c r="MHH72" s="379"/>
      <c r="MHI72" s="379"/>
      <c r="MHJ72" s="379"/>
      <c r="MHK72" s="379"/>
      <c r="MHL72" s="379"/>
      <c r="MHM72" s="379"/>
      <c r="MHN72" s="379"/>
      <c r="MHO72" s="379"/>
      <c r="MHP72" s="379"/>
      <c r="MHQ72" s="379"/>
      <c r="MHR72" s="379"/>
      <c r="MHS72" s="379"/>
      <c r="MHT72" s="379"/>
      <c r="MHU72" s="379"/>
      <c r="MHV72" s="379"/>
      <c r="MHW72" s="379"/>
      <c r="MHX72" s="379"/>
      <c r="MHY72" s="379"/>
      <c r="MHZ72" s="379"/>
      <c r="MIA72" s="379"/>
      <c r="MIB72" s="379"/>
      <c r="MIC72" s="379"/>
      <c r="MID72" s="379"/>
      <c r="MIE72" s="379"/>
      <c r="MIF72" s="379"/>
      <c r="MIG72" s="379"/>
      <c r="MIH72" s="379"/>
      <c r="MII72" s="379"/>
      <c r="MIJ72" s="379"/>
      <c r="MIK72" s="379"/>
      <c r="MIL72" s="379"/>
      <c r="MIM72" s="379"/>
      <c r="MIN72" s="379"/>
      <c r="MIO72" s="379"/>
      <c r="MIP72" s="379"/>
      <c r="MIQ72" s="379"/>
      <c r="MIR72" s="379"/>
      <c r="MIS72" s="379"/>
      <c r="MIT72" s="379"/>
      <c r="MIU72" s="379"/>
      <c r="MIV72" s="379"/>
      <c r="MIW72" s="379"/>
      <c r="MIX72" s="379"/>
      <c r="MIY72" s="379"/>
      <c r="MIZ72" s="379"/>
      <c r="MJA72" s="379"/>
      <c r="MJB72" s="379"/>
      <c r="MJC72" s="379"/>
      <c r="MJD72" s="379"/>
      <c r="MJE72" s="379"/>
      <c r="MJF72" s="379"/>
      <c r="MJG72" s="379"/>
      <c r="MJH72" s="379"/>
      <c r="MJI72" s="379"/>
      <c r="MJJ72" s="379"/>
      <c r="MJK72" s="379"/>
      <c r="MJL72" s="379"/>
      <c r="MJM72" s="379"/>
      <c r="MJN72" s="379"/>
      <c r="MJO72" s="379"/>
      <c r="MJP72" s="379"/>
      <c r="MJQ72" s="379"/>
      <c r="MJR72" s="379"/>
      <c r="MJS72" s="379"/>
      <c r="MJT72" s="379"/>
      <c r="MJU72" s="379"/>
      <c r="MJV72" s="379"/>
      <c r="MJW72" s="379"/>
      <c r="MJX72" s="379"/>
      <c r="MJY72" s="379"/>
      <c r="MJZ72" s="379"/>
      <c r="MKA72" s="379"/>
      <c r="MKB72" s="379"/>
      <c r="MKC72" s="379"/>
      <c r="MKD72" s="379"/>
      <c r="MKE72" s="379"/>
      <c r="MKF72" s="379"/>
      <c r="MKG72" s="379"/>
      <c r="MKH72" s="379"/>
      <c r="MKI72" s="379"/>
      <c r="MKJ72" s="379"/>
      <c r="MKK72" s="379"/>
      <c r="MKL72" s="379"/>
      <c r="MKM72" s="379"/>
      <c r="MKN72" s="379"/>
      <c r="MKO72" s="379"/>
      <c r="MKP72" s="379"/>
      <c r="MKQ72" s="379"/>
      <c r="MKR72" s="379"/>
      <c r="MKS72" s="379"/>
      <c r="MKT72" s="379"/>
      <c r="MKU72" s="379"/>
      <c r="MKV72" s="379"/>
      <c r="MKW72" s="379"/>
      <c r="MKX72" s="379"/>
      <c r="MKY72" s="379"/>
      <c r="MKZ72" s="379"/>
      <c r="MLA72" s="379"/>
      <c r="MLB72" s="379"/>
      <c r="MLC72" s="379"/>
      <c r="MLD72" s="379"/>
      <c r="MLE72" s="379"/>
      <c r="MLF72" s="379"/>
      <c r="MLG72" s="379"/>
      <c r="MLH72" s="379"/>
      <c r="MLI72" s="379"/>
      <c r="MLJ72" s="379"/>
      <c r="MLK72" s="379"/>
      <c r="MLL72" s="379"/>
      <c r="MLM72" s="379"/>
      <c r="MLN72" s="379"/>
      <c r="MLO72" s="379"/>
      <c r="MLP72" s="379"/>
      <c r="MLQ72" s="379"/>
      <c r="MLR72" s="379"/>
      <c r="MLS72" s="379"/>
      <c r="MLT72" s="379"/>
      <c r="MLU72" s="379"/>
      <c r="MLV72" s="379"/>
      <c r="MLW72" s="379"/>
      <c r="MLX72" s="379"/>
      <c r="MLY72" s="379"/>
      <c r="MLZ72" s="379"/>
      <c r="MMA72" s="379"/>
      <c r="MMB72" s="379"/>
      <c r="MMC72" s="379"/>
      <c r="MMD72" s="379"/>
      <c r="MME72" s="379"/>
      <c r="MMF72" s="379"/>
      <c r="MMG72" s="379"/>
      <c r="MMH72" s="379"/>
      <c r="MMI72" s="379"/>
      <c r="MMJ72" s="379"/>
      <c r="MMK72" s="379"/>
      <c r="MML72" s="379"/>
      <c r="MMM72" s="379"/>
      <c r="MMN72" s="379"/>
      <c r="MMO72" s="379"/>
      <c r="MMP72" s="379"/>
      <c r="MMQ72" s="379"/>
      <c r="MMR72" s="379"/>
      <c r="MMS72" s="379"/>
      <c r="MMT72" s="379"/>
      <c r="MMU72" s="379"/>
      <c r="MMV72" s="379"/>
      <c r="MMW72" s="379"/>
      <c r="MMX72" s="379"/>
      <c r="MMY72" s="379"/>
      <c r="MMZ72" s="379"/>
      <c r="MNA72" s="379"/>
      <c r="MNB72" s="379"/>
      <c r="MNC72" s="379"/>
      <c r="MND72" s="379"/>
      <c r="MNE72" s="379"/>
      <c r="MNF72" s="379"/>
      <c r="MNG72" s="379"/>
      <c r="MNH72" s="379"/>
      <c r="MNI72" s="379"/>
      <c r="MNJ72" s="379"/>
      <c r="MNK72" s="379"/>
      <c r="MNL72" s="379"/>
      <c r="MNM72" s="379"/>
      <c r="MNN72" s="379"/>
      <c r="MNO72" s="379"/>
      <c r="MNP72" s="379"/>
      <c r="MNQ72" s="379"/>
      <c r="MNR72" s="379"/>
      <c r="MNS72" s="379"/>
      <c r="MNT72" s="379"/>
      <c r="MNU72" s="379"/>
      <c r="MNV72" s="379"/>
      <c r="MNW72" s="379"/>
      <c r="MNX72" s="379"/>
      <c r="MNY72" s="379"/>
      <c r="MNZ72" s="379"/>
      <c r="MOA72" s="379"/>
      <c r="MOB72" s="379"/>
      <c r="MOC72" s="379"/>
      <c r="MOD72" s="379"/>
      <c r="MOE72" s="379"/>
      <c r="MOF72" s="379"/>
      <c r="MOG72" s="379"/>
      <c r="MOH72" s="379"/>
      <c r="MOI72" s="379"/>
      <c r="MOJ72" s="379"/>
      <c r="MOK72" s="379"/>
      <c r="MOL72" s="379"/>
      <c r="MOM72" s="379"/>
      <c r="MON72" s="379"/>
      <c r="MOO72" s="379"/>
      <c r="MOP72" s="379"/>
      <c r="MOQ72" s="379"/>
      <c r="MOR72" s="379"/>
      <c r="MOS72" s="379"/>
      <c r="MOT72" s="379"/>
      <c r="MOU72" s="379"/>
      <c r="MOV72" s="379"/>
      <c r="MOW72" s="379"/>
      <c r="MOX72" s="379"/>
      <c r="MOY72" s="379"/>
      <c r="MOZ72" s="379"/>
      <c r="MPA72" s="379"/>
      <c r="MPB72" s="379"/>
      <c r="MPC72" s="379"/>
      <c r="MPD72" s="379"/>
      <c r="MPE72" s="379"/>
      <c r="MPF72" s="379"/>
      <c r="MPG72" s="379"/>
      <c r="MPH72" s="379"/>
      <c r="MPI72" s="379"/>
      <c r="MPJ72" s="379"/>
      <c r="MPK72" s="379"/>
      <c r="MPL72" s="379"/>
      <c r="MPM72" s="379"/>
      <c r="MPN72" s="379"/>
      <c r="MPO72" s="379"/>
      <c r="MPP72" s="379"/>
      <c r="MPQ72" s="379"/>
      <c r="MPR72" s="379"/>
      <c r="MPS72" s="379"/>
      <c r="MPT72" s="379"/>
      <c r="MPU72" s="379"/>
      <c r="MPV72" s="379"/>
      <c r="MPW72" s="379"/>
      <c r="MPX72" s="379"/>
      <c r="MPY72" s="379"/>
      <c r="MPZ72" s="379"/>
      <c r="MQA72" s="379"/>
      <c r="MQB72" s="379"/>
      <c r="MQC72" s="379"/>
      <c r="MQD72" s="379"/>
      <c r="MQE72" s="379"/>
      <c r="MQF72" s="379"/>
      <c r="MQG72" s="379"/>
      <c r="MQH72" s="379"/>
      <c r="MQI72" s="379"/>
      <c r="MQJ72" s="379"/>
      <c r="MQK72" s="379"/>
      <c r="MQL72" s="379"/>
      <c r="MQM72" s="379"/>
      <c r="MQN72" s="379"/>
      <c r="MQO72" s="379"/>
      <c r="MQP72" s="379"/>
      <c r="MQQ72" s="379"/>
      <c r="MQR72" s="379"/>
      <c r="MQS72" s="379"/>
      <c r="MQT72" s="379"/>
      <c r="MQU72" s="379"/>
      <c r="MQV72" s="379"/>
      <c r="MQW72" s="379"/>
      <c r="MQX72" s="379"/>
      <c r="MQY72" s="379"/>
      <c r="MQZ72" s="379"/>
      <c r="MRA72" s="379"/>
      <c r="MRB72" s="379"/>
      <c r="MRC72" s="379"/>
      <c r="MRD72" s="379"/>
      <c r="MRE72" s="379"/>
      <c r="MRF72" s="379"/>
      <c r="MRG72" s="379"/>
      <c r="MRH72" s="379"/>
      <c r="MRI72" s="379"/>
      <c r="MRJ72" s="379"/>
      <c r="MRK72" s="379"/>
      <c r="MRL72" s="379"/>
      <c r="MRM72" s="379"/>
      <c r="MRN72" s="379"/>
      <c r="MRO72" s="379"/>
      <c r="MRP72" s="379"/>
      <c r="MRQ72" s="379"/>
      <c r="MRR72" s="379"/>
      <c r="MRS72" s="379"/>
      <c r="MRT72" s="379"/>
      <c r="MRU72" s="379"/>
      <c r="MRV72" s="379"/>
      <c r="MRW72" s="379"/>
      <c r="MRX72" s="379"/>
      <c r="MRY72" s="379"/>
      <c r="MRZ72" s="379"/>
      <c r="MSA72" s="379"/>
      <c r="MSB72" s="379"/>
      <c r="MSC72" s="379"/>
      <c r="MSD72" s="379"/>
      <c r="MSE72" s="379"/>
      <c r="MSF72" s="379"/>
      <c r="MSG72" s="379"/>
      <c r="MSH72" s="379"/>
      <c r="MSI72" s="379"/>
      <c r="MSJ72" s="379"/>
      <c r="MSK72" s="379"/>
      <c r="MSL72" s="379"/>
      <c r="MSM72" s="379"/>
      <c r="MSN72" s="379"/>
      <c r="MSO72" s="379"/>
      <c r="MSP72" s="379"/>
      <c r="MSQ72" s="379"/>
      <c r="MSR72" s="379"/>
      <c r="MSS72" s="379"/>
      <c r="MST72" s="379"/>
      <c r="MSU72" s="379"/>
      <c r="MSV72" s="379"/>
      <c r="MSW72" s="379"/>
      <c r="MSX72" s="379"/>
      <c r="MSY72" s="379"/>
      <c r="MSZ72" s="379"/>
      <c r="MTA72" s="379"/>
      <c r="MTB72" s="379"/>
      <c r="MTC72" s="379"/>
      <c r="MTD72" s="379"/>
      <c r="MTE72" s="379"/>
      <c r="MTF72" s="379"/>
      <c r="MTG72" s="379"/>
      <c r="MTH72" s="379"/>
      <c r="MTI72" s="379"/>
      <c r="MTJ72" s="379"/>
      <c r="MTK72" s="379"/>
      <c r="MTL72" s="379"/>
      <c r="MTM72" s="379"/>
      <c r="MTN72" s="379"/>
      <c r="MTO72" s="379"/>
      <c r="MTP72" s="379"/>
      <c r="MTQ72" s="379"/>
      <c r="MTR72" s="379"/>
      <c r="MTS72" s="379"/>
      <c r="MTT72" s="379"/>
      <c r="MTU72" s="379"/>
      <c r="MTV72" s="379"/>
      <c r="MTW72" s="379"/>
      <c r="MTX72" s="379"/>
      <c r="MTY72" s="379"/>
      <c r="MTZ72" s="379"/>
      <c r="MUA72" s="379"/>
      <c r="MUB72" s="379"/>
      <c r="MUC72" s="379"/>
      <c r="MUD72" s="379"/>
      <c r="MUE72" s="379"/>
      <c r="MUF72" s="379"/>
      <c r="MUG72" s="379"/>
      <c r="MUH72" s="379"/>
      <c r="MUI72" s="379"/>
      <c r="MUJ72" s="379"/>
      <c r="MUK72" s="379"/>
      <c r="MUL72" s="379"/>
      <c r="MUM72" s="379"/>
      <c r="MUN72" s="379"/>
      <c r="MUO72" s="379"/>
      <c r="MUP72" s="379"/>
      <c r="MUQ72" s="379"/>
      <c r="MUR72" s="379"/>
      <c r="MUS72" s="379"/>
      <c r="MUT72" s="379"/>
      <c r="MUU72" s="379"/>
      <c r="MUV72" s="379"/>
      <c r="MUW72" s="379"/>
      <c r="MUX72" s="379"/>
      <c r="MUY72" s="379"/>
      <c r="MUZ72" s="379"/>
      <c r="MVA72" s="379"/>
      <c r="MVB72" s="379"/>
      <c r="MVC72" s="379"/>
      <c r="MVD72" s="379"/>
      <c r="MVE72" s="379"/>
      <c r="MVF72" s="379"/>
      <c r="MVG72" s="379"/>
      <c r="MVH72" s="379"/>
      <c r="MVI72" s="379"/>
      <c r="MVJ72" s="379"/>
      <c r="MVK72" s="379"/>
      <c r="MVL72" s="379"/>
      <c r="MVM72" s="379"/>
      <c r="MVN72" s="379"/>
      <c r="MVO72" s="379"/>
      <c r="MVP72" s="379"/>
      <c r="MVQ72" s="379"/>
      <c r="MVR72" s="379"/>
      <c r="MVS72" s="379"/>
      <c r="MVT72" s="379"/>
      <c r="MVU72" s="379"/>
      <c r="MVV72" s="379"/>
      <c r="MVW72" s="379"/>
      <c r="MVX72" s="379"/>
      <c r="MVY72" s="379"/>
      <c r="MVZ72" s="379"/>
      <c r="MWA72" s="379"/>
      <c r="MWB72" s="379"/>
      <c r="MWC72" s="379"/>
      <c r="MWD72" s="379"/>
      <c r="MWE72" s="379"/>
      <c r="MWF72" s="379"/>
      <c r="MWG72" s="379"/>
      <c r="MWH72" s="379"/>
      <c r="MWI72" s="379"/>
      <c r="MWJ72" s="379"/>
      <c r="MWK72" s="379"/>
      <c r="MWL72" s="379"/>
      <c r="MWM72" s="379"/>
      <c r="MWN72" s="379"/>
      <c r="MWO72" s="379"/>
      <c r="MWP72" s="379"/>
      <c r="MWQ72" s="379"/>
      <c r="MWR72" s="379"/>
      <c r="MWS72" s="379"/>
      <c r="MWT72" s="379"/>
      <c r="MWU72" s="379"/>
      <c r="MWV72" s="379"/>
      <c r="MWW72" s="379"/>
      <c r="MWX72" s="379"/>
      <c r="MWY72" s="379"/>
      <c r="MWZ72" s="379"/>
      <c r="MXA72" s="379"/>
      <c r="MXB72" s="379"/>
      <c r="MXC72" s="379"/>
      <c r="MXD72" s="379"/>
      <c r="MXE72" s="379"/>
      <c r="MXF72" s="379"/>
      <c r="MXG72" s="379"/>
      <c r="MXH72" s="379"/>
      <c r="MXI72" s="379"/>
      <c r="MXJ72" s="379"/>
      <c r="MXK72" s="379"/>
      <c r="MXL72" s="379"/>
      <c r="MXM72" s="379"/>
      <c r="MXN72" s="379"/>
      <c r="MXO72" s="379"/>
      <c r="MXP72" s="379"/>
      <c r="MXQ72" s="379"/>
      <c r="MXR72" s="379"/>
      <c r="MXS72" s="379"/>
      <c r="MXT72" s="379"/>
      <c r="MXU72" s="379"/>
      <c r="MXV72" s="379"/>
      <c r="MXW72" s="379"/>
      <c r="MXX72" s="379"/>
      <c r="MXY72" s="379"/>
      <c r="MXZ72" s="379"/>
      <c r="MYA72" s="379"/>
      <c r="MYB72" s="379"/>
      <c r="MYC72" s="379"/>
      <c r="MYD72" s="379"/>
      <c r="MYE72" s="379"/>
      <c r="MYF72" s="379"/>
      <c r="MYG72" s="379"/>
      <c r="MYH72" s="379"/>
      <c r="MYI72" s="379"/>
      <c r="MYJ72" s="379"/>
      <c r="MYK72" s="379"/>
      <c r="MYL72" s="379"/>
      <c r="MYM72" s="379"/>
      <c r="MYN72" s="379"/>
      <c r="MYO72" s="379"/>
      <c r="MYP72" s="379"/>
      <c r="MYQ72" s="379"/>
      <c r="MYR72" s="379"/>
      <c r="MYS72" s="379"/>
      <c r="MYT72" s="379"/>
      <c r="MYU72" s="379"/>
      <c r="MYV72" s="379"/>
      <c r="MYW72" s="379"/>
      <c r="MYX72" s="379"/>
      <c r="MYY72" s="379"/>
      <c r="MYZ72" s="379"/>
      <c r="MZA72" s="379"/>
      <c r="MZB72" s="379"/>
      <c r="MZC72" s="379"/>
      <c r="MZD72" s="379"/>
      <c r="MZE72" s="379"/>
      <c r="MZF72" s="379"/>
      <c r="MZG72" s="379"/>
      <c r="MZH72" s="379"/>
      <c r="MZI72" s="379"/>
      <c r="MZJ72" s="379"/>
      <c r="MZK72" s="379"/>
      <c r="MZL72" s="379"/>
      <c r="MZM72" s="379"/>
      <c r="MZN72" s="379"/>
      <c r="MZO72" s="379"/>
      <c r="MZP72" s="379"/>
      <c r="MZQ72" s="379"/>
      <c r="MZR72" s="379"/>
      <c r="MZS72" s="379"/>
      <c r="MZT72" s="379"/>
      <c r="MZU72" s="379"/>
      <c r="MZV72" s="379"/>
      <c r="MZW72" s="379"/>
      <c r="MZX72" s="379"/>
      <c r="MZY72" s="379"/>
      <c r="MZZ72" s="379"/>
      <c r="NAA72" s="379"/>
      <c r="NAB72" s="379"/>
      <c r="NAC72" s="379"/>
      <c r="NAD72" s="379"/>
      <c r="NAE72" s="379"/>
      <c r="NAF72" s="379"/>
      <c r="NAG72" s="379"/>
      <c r="NAH72" s="379"/>
      <c r="NAI72" s="379"/>
      <c r="NAJ72" s="379"/>
      <c r="NAK72" s="379"/>
      <c r="NAL72" s="379"/>
      <c r="NAM72" s="379"/>
      <c r="NAN72" s="379"/>
      <c r="NAO72" s="379"/>
      <c r="NAP72" s="379"/>
      <c r="NAQ72" s="379"/>
      <c r="NAR72" s="379"/>
      <c r="NAS72" s="379"/>
      <c r="NAT72" s="379"/>
      <c r="NAU72" s="379"/>
      <c r="NAV72" s="379"/>
      <c r="NAW72" s="379"/>
      <c r="NAX72" s="379"/>
      <c r="NAY72" s="379"/>
      <c r="NAZ72" s="379"/>
      <c r="NBA72" s="379"/>
      <c r="NBB72" s="379"/>
      <c r="NBC72" s="379"/>
      <c r="NBD72" s="379"/>
      <c r="NBE72" s="379"/>
      <c r="NBF72" s="379"/>
      <c r="NBG72" s="379"/>
      <c r="NBH72" s="379"/>
      <c r="NBI72" s="379"/>
      <c r="NBJ72" s="379"/>
      <c r="NBK72" s="379"/>
      <c r="NBL72" s="379"/>
      <c r="NBM72" s="379"/>
      <c r="NBN72" s="379"/>
      <c r="NBO72" s="379"/>
      <c r="NBP72" s="379"/>
      <c r="NBQ72" s="379"/>
      <c r="NBR72" s="379"/>
      <c r="NBS72" s="379"/>
      <c r="NBT72" s="379"/>
      <c r="NBU72" s="379"/>
      <c r="NBV72" s="379"/>
      <c r="NBW72" s="379"/>
      <c r="NBX72" s="379"/>
      <c r="NBY72" s="379"/>
      <c r="NBZ72" s="379"/>
      <c r="NCA72" s="379"/>
      <c r="NCB72" s="379"/>
      <c r="NCC72" s="379"/>
      <c r="NCD72" s="379"/>
      <c r="NCE72" s="379"/>
      <c r="NCF72" s="379"/>
      <c r="NCG72" s="379"/>
      <c r="NCH72" s="379"/>
      <c r="NCI72" s="379"/>
      <c r="NCJ72" s="379"/>
      <c r="NCK72" s="379"/>
      <c r="NCL72" s="379"/>
      <c r="NCM72" s="379"/>
      <c r="NCN72" s="379"/>
      <c r="NCO72" s="379"/>
      <c r="NCP72" s="379"/>
      <c r="NCQ72" s="379"/>
      <c r="NCR72" s="379"/>
      <c r="NCS72" s="379"/>
      <c r="NCT72" s="379"/>
      <c r="NCU72" s="379"/>
      <c r="NCV72" s="379"/>
      <c r="NCW72" s="379"/>
      <c r="NCX72" s="379"/>
      <c r="NCY72" s="379"/>
      <c r="NCZ72" s="379"/>
      <c r="NDA72" s="379"/>
      <c r="NDB72" s="379"/>
      <c r="NDC72" s="379"/>
      <c r="NDD72" s="379"/>
      <c r="NDE72" s="379"/>
      <c r="NDF72" s="379"/>
      <c r="NDG72" s="379"/>
      <c r="NDH72" s="379"/>
      <c r="NDI72" s="379"/>
      <c r="NDJ72" s="379"/>
      <c r="NDK72" s="379"/>
      <c r="NDL72" s="379"/>
      <c r="NDM72" s="379"/>
      <c r="NDN72" s="379"/>
      <c r="NDO72" s="379"/>
      <c r="NDP72" s="379"/>
      <c r="NDQ72" s="379"/>
      <c r="NDR72" s="379"/>
      <c r="NDS72" s="379"/>
      <c r="NDT72" s="379"/>
      <c r="NDU72" s="379"/>
      <c r="NDV72" s="379"/>
      <c r="NDW72" s="379"/>
      <c r="NDX72" s="379"/>
      <c r="NDY72" s="379"/>
      <c r="NDZ72" s="379"/>
      <c r="NEA72" s="379"/>
      <c r="NEB72" s="379"/>
      <c r="NEC72" s="379"/>
      <c r="NED72" s="379"/>
      <c r="NEE72" s="379"/>
      <c r="NEF72" s="379"/>
      <c r="NEG72" s="379"/>
      <c r="NEH72" s="379"/>
      <c r="NEI72" s="379"/>
      <c r="NEJ72" s="379"/>
      <c r="NEK72" s="379"/>
      <c r="NEL72" s="379"/>
      <c r="NEM72" s="379"/>
      <c r="NEN72" s="379"/>
      <c r="NEO72" s="379"/>
      <c r="NEP72" s="379"/>
      <c r="NEQ72" s="379"/>
      <c r="NER72" s="379"/>
      <c r="NES72" s="379"/>
      <c r="NET72" s="379"/>
      <c r="NEU72" s="379"/>
      <c r="NEV72" s="379"/>
      <c r="NEW72" s="379"/>
      <c r="NEX72" s="379"/>
      <c r="NEY72" s="379"/>
      <c r="NEZ72" s="379"/>
      <c r="NFA72" s="379"/>
      <c r="NFB72" s="379"/>
      <c r="NFC72" s="379"/>
      <c r="NFD72" s="379"/>
      <c r="NFE72" s="379"/>
      <c r="NFF72" s="379"/>
      <c r="NFG72" s="379"/>
      <c r="NFH72" s="379"/>
      <c r="NFI72" s="379"/>
      <c r="NFJ72" s="379"/>
      <c r="NFK72" s="379"/>
      <c r="NFL72" s="379"/>
      <c r="NFM72" s="379"/>
      <c r="NFN72" s="379"/>
      <c r="NFO72" s="379"/>
      <c r="NFP72" s="379"/>
      <c r="NFQ72" s="379"/>
      <c r="NFR72" s="379"/>
      <c r="NFS72" s="379"/>
      <c r="NFT72" s="379"/>
      <c r="NFU72" s="379"/>
      <c r="NFV72" s="379"/>
      <c r="NFW72" s="379"/>
      <c r="NFX72" s="379"/>
      <c r="NFY72" s="379"/>
      <c r="NFZ72" s="379"/>
      <c r="NGA72" s="379"/>
      <c r="NGB72" s="379"/>
      <c r="NGC72" s="379"/>
      <c r="NGD72" s="379"/>
      <c r="NGE72" s="379"/>
      <c r="NGF72" s="379"/>
      <c r="NGG72" s="379"/>
      <c r="NGH72" s="379"/>
      <c r="NGI72" s="379"/>
      <c r="NGJ72" s="379"/>
      <c r="NGK72" s="379"/>
      <c r="NGL72" s="379"/>
      <c r="NGM72" s="379"/>
      <c r="NGN72" s="379"/>
      <c r="NGO72" s="379"/>
      <c r="NGP72" s="379"/>
      <c r="NGQ72" s="379"/>
      <c r="NGR72" s="379"/>
      <c r="NGS72" s="379"/>
      <c r="NGT72" s="379"/>
      <c r="NGU72" s="379"/>
      <c r="NGV72" s="379"/>
      <c r="NGW72" s="379"/>
      <c r="NGX72" s="379"/>
      <c r="NGY72" s="379"/>
      <c r="NGZ72" s="379"/>
      <c r="NHA72" s="379"/>
      <c r="NHB72" s="379"/>
      <c r="NHC72" s="379"/>
      <c r="NHD72" s="379"/>
      <c r="NHE72" s="379"/>
      <c r="NHF72" s="379"/>
      <c r="NHG72" s="379"/>
      <c r="NHH72" s="379"/>
      <c r="NHI72" s="379"/>
      <c r="NHJ72" s="379"/>
      <c r="NHK72" s="379"/>
      <c r="NHL72" s="379"/>
      <c r="NHM72" s="379"/>
      <c r="NHN72" s="379"/>
      <c r="NHO72" s="379"/>
      <c r="NHP72" s="379"/>
      <c r="NHQ72" s="379"/>
      <c r="NHR72" s="379"/>
      <c r="NHS72" s="379"/>
      <c r="NHT72" s="379"/>
      <c r="NHU72" s="379"/>
      <c r="NHV72" s="379"/>
      <c r="NHW72" s="379"/>
      <c r="NHX72" s="379"/>
      <c r="NHY72" s="379"/>
      <c r="NHZ72" s="379"/>
      <c r="NIA72" s="379"/>
      <c r="NIB72" s="379"/>
      <c r="NIC72" s="379"/>
      <c r="NID72" s="379"/>
      <c r="NIE72" s="379"/>
      <c r="NIF72" s="379"/>
      <c r="NIG72" s="379"/>
      <c r="NIH72" s="379"/>
      <c r="NII72" s="379"/>
      <c r="NIJ72" s="379"/>
      <c r="NIK72" s="379"/>
      <c r="NIL72" s="379"/>
      <c r="NIM72" s="379"/>
      <c r="NIN72" s="379"/>
      <c r="NIO72" s="379"/>
      <c r="NIP72" s="379"/>
      <c r="NIQ72" s="379"/>
      <c r="NIR72" s="379"/>
      <c r="NIS72" s="379"/>
      <c r="NIT72" s="379"/>
      <c r="NIU72" s="379"/>
      <c r="NIV72" s="379"/>
      <c r="NIW72" s="379"/>
      <c r="NIX72" s="379"/>
      <c r="NIY72" s="379"/>
      <c r="NIZ72" s="379"/>
      <c r="NJA72" s="379"/>
      <c r="NJB72" s="379"/>
      <c r="NJC72" s="379"/>
      <c r="NJD72" s="379"/>
      <c r="NJE72" s="379"/>
      <c r="NJF72" s="379"/>
      <c r="NJG72" s="379"/>
      <c r="NJH72" s="379"/>
      <c r="NJI72" s="379"/>
      <c r="NJJ72" s="379"/>
      <c r="NJK72" s="379"/>
      <c r="NJL72" s="379"/>
      <c r="NJM72" s="379"/>
      <c r="NJN72" s="379"/>
      <c r="NJO72" s="379"/>
      <c r="NJP72" s="379"/>
      <c r="NJQ72" s="379"/>
      <c r="NJR72" s="379"/>
      <c r="NJS72" s="379"/>
      <c r="NJT72" s="379"/>
      <c r="NJU72" s="379"/>
      <c r="NJV72" s="379"/>
      <c r="NJW72" s="379"/>
      <c r="NJX72" s="379"/>
      <c r="NJY72" s="379"/>
      <c r="NJZ72" s="379"/>
      <c r="NKA72" s="379"/>
      <c r="NKB72" s="379"/>
      <c r="NKC72" s="379"/>
      <c r="NKD72" s="379"/>
      <c r="NKE72" s="379"/>
      <c r="NKF72" s="379"/>
      <c r="NKG72" s="379"/>
      <c r="NKH72" s="379"/>
      <c r="NKI72" s="379"/>
      <c r="NKJ72" s="379"/>
      <c r="NKK72" s="379"/>
      <c r="NKL72" s="379"/>
      <c r="NKM72" s="379"/>
      <c r="NKN72" s="379"/>
      <c r="NKO72" s="379"/>
      <c r="NKP72" s="379"/>
      <c r="NKQ72" s="379"/>
      <c r="NKR72" s="379"/>
      <c r="NKS72" s="379"/>
      <c r="NKT72" s="379"/>
      <c r="NKU72" s="379"/>
      <c r="NKV72" s="379"/>
      <c r="NKW72" s="379"/>
      <c r="NKX72" s="379"/>
      <c r="NKY72" s="379"/>
      <c r="NKZ72" s="379"/>
      <c r="NLA72" s="379"/>
      <c r="NLB72" s="379"/>
      <c r="NLC72" s="379"/>
      <c r="NLD72" s="379"/>
      <c r="NLE72" s="379"/>
      <c r="NLF72" s="379"/>
      <c r="NLG72" s="379"/>
      <c r="NLH72" s="379"/>
      <c r="NLI72" s="379"/>
      <c r="NLJ72" s="379"/>
      <c r="NLK72" s="379"/>
      <c r="NLL72" s="379"/>
      <c r="NLM72" s="379"/>
      <c r="NLN72" s="379"/>
      <c r="NLO72" s="379"/>
      <c r="NLP72" s="379"/>
      <c r="NLQ72" s="379"/>
      <c r="NLR72" s="379"/>
      <c r="NLS72" s="379"/>
      <c r="NLT72" s="379"/>
      <c r="NLU72" s="379"/>
      <c r="NLV72" s="379"/>
      <c r="NLW72" s="379"/>
      <c r="NLX72" s="379"/>
      <c r="NLY72" s="379"/>
      <c r="NLZ72" s="379"/>
      <c r="NMA72" s="379"/>
      <c r="NMB72" s="379"/>
      <c r="NMC72" s="379"/>
      <c r="NMD72" s="379"/>
      <c r="NME72" s="379"/>
      <c r="NMF72" s="379"/>
      <c r="NMG72" s="379"/>
      <c r="NMH72" s="379"/>
      <c r="NMI72" s="379"/>
      <c r="NMJ72" s="379"/>
      <c r="NMK72" s="379"/>
      <c r="NML72" s="379"/>
      <c r="NMM72" s="379"/>
      <c r="NMN72" s="379"/>
      <c r="NMO72" s="379"/>
      <c r="NMP72" s="379"/>
      <c r="NMQ72" s="379"/>
      <c r="NMR72" s="379"/>
      <c r="NMS72" s="379"/>
      <c r="NMT72" s="379"/>
      <c r="NMU72" s="379"/>
      <c r="NMV72" s="379"/>
      <c r="NMW72" s="379"/>
      <c r="NMX72" s="379"/>
      <c r="NMY72" s="379"/>
      <c r="NMZ72" s="379"/>
      <c r="NNA72" s="379"/>
      <c r="NNB72" s="379"/>
      <c r="NNC72" s="379"/>
      <c r="NND72" s="379"/>
      <c r="NNE72" s="379"/>
      <c r="NNF72" s="379"/>
      <c r="NNG72" s="379"/>
      <c r="NNH72" s="379"/>
      <c r="NNI72" s="379"/>
      <c r="NNJ72" s="379"/>
      <c r="NNK72" s="379"/>
      <c r="NNL72" s="379"/>
      <c r="NNM72" s="379"/>
      <c r="NNN72" s="379"/>
      <c r="NNO72" s="379"/>
      <c r="NNP72" s="379"/>
      <c r="NNQ72" s="379"/>
      <c r="NNR72" s="379"/>
      <c r="NNS72" s="379"/>
      <c r="NNT72" s="379"/>
      <c r="NNU72" s="379"/>
      <c r="NNV72" s="379"/>
      <c r="NNW72" s="379"/>
      <c r="NNX72" s="379"/>
      <c r="NNY72" s="379"/>
      <c r="NNZ72" s="379"/>
      <c r="NOA72" s="379"/>
      <c r="NOB72" s="379"/>
      <c r="NOC72" s="379"/>
      <c r="NOD72" s="379"/>
      <c r="NOE72" s="379"/>
      <c r="NOF72" s="379"/>
      <c r="NOG72" s="379"/>
      <c r="NOH72" s="379"/>
      <c r="NOI72" s="379"/>
      <c r="NOJ72" s="379"/>
      <c r="NOK72" s="379"/>
      <c r="NOL72" s="379"/>
      <c r="NOM72" s="379"/>
      <c r="NON72" s="379"/>
      <c r="NOO72" s="379"/>
      <c r="NOP72" s="379"/>
      <c r="NOQ72" s="379"/>
      <c r="NOR72" s="379"/>
      <c r="NOS72" s="379"/>
      <c r="NOT72" s="379"/>
      <c r="NOU72" s="379"/>
      <c r="NOV72" s="379"/>
      <c r="NOW72" s="379"/>
      <c r="NOX72" s="379"/>
      <c r="NOY72" s="379"/>
      <c r="NOZ72" s="379"/>
      <c r="NPA72" s="379"/>
      <c r="NPB72" s="379"/>
      <c r="NPC72" s="379"/>
      <c r="NPD72" s="379"/>
      <c r="NPE72" s="379"/>
      <c r="NPF72" s="379"/>
      <c r="NPG72" s="379"/>
      <c r="NPH72" s="379"/>
      <c r="NPI72" s="379"/>
      <c r="NPJ72" s="379"/>
      <c r="NPK72" s="379"/>
      <c r="NPL72" s="379"/>
      <c r="NPM72" s="379"/>
      <c r="NPN72" s="379"/>
      <c r="NPO72" s="379"/>
      <c r="NPP72" s="379"/>
      <c r="NPQ72" s="379"/>
      <c r="NPR72" s="379"/>
      <c r="NPS72" s="379"/>
      <c r="NPT72" s="379"/>
      <c r="NPU72" s="379"/>
      <c r="NPV72" s="379"/>
      <c r="NPW72" s="379"/>
      <c r="NPX72" s="379"/>
      <c r="NPY72" s="379"/>
      <c r="NPZ72" s="379"/>
      <c r="NQA72" s="379"/>
      <c r="NQB72" s="379"/>
      <c r="NQC72" s="379"/>
      <c r="NQD72" s="379"/>
      <c r="NQE72" s="379"/>
      <c r="NQF72" s="379"/>
      <c r="NQG72" s="379"/>
      <c r="NQH72" s="379"/>
      <c r="NQI72" s="379"/>
      <c r="NQJ72" s="379"/>
      <c r="NQK72" s="379"/>
      <c r="NQL72" s="379"/>
      <c r="NQM72" s="379"/>
      <c r="NQN72" s="379"/>
      <c r="NQO72" s="379"/>
      <c r="NQP72" s="379"/>
      <c r="NQQ72" s="379"/>
      <c r="NQR72" s="379"/>
      <c r="NQS72" s="379"/>
      <c r="NQT72" s="379"/>
      <c r="NQU72" s="379"/>
      <c r="NQV72" s="379"/>
      <c r="NQW72" s="379"/>
      <c r="NQX72" s="379"/>
      <c r="NQY72" s="379"/>
      <c r="NQZ72" s="379"/>
      <c r="NRA72" s="379"/>
      <c r="NRB72" s="379"/>
      <c r="NRC72" s="379"/>
      <c r="NRD72" s="379"/>
      <c r="NRE72" s="379"/>
      <c r="NRF72" s="379"/>
      <c r="NRG72" s="379"/>
      <c r="NRH72" s="379"/>
      <c r="NRI72" s="379"/>
      <c r="NRJ72" s="379"/>
      <c r="NRK72" s="379"/>
      <c r="NRL72" s="379"/>
      <c r="NRM72" s="379"/>
      <c r="NRN72" s="379"/>
      <c r="NRO72" s="379"/>
      <c r="NRP72" s="379"/>
      <c r="NRQ72" s="379"/>
      <c r="NRR72" s="379"/>
      <c r="NRS72" s="379"/>
      <c r="NRT72" s="379"/>
      <c r="NRU72" s="379"/>
      <c r="NRV72" s="379"/>
      <c r="NRW72" s="379"/>
      <c r="NRX72" s="379"/>
      <c r="NRY72" s="379"/>
      <c r="NRZ72" s="379"/>
      <c r="NSA72" s="379"/>
      <c r="NSB72" s="379"/>
      <c r="NSC72" s="379"/>
      <c r="NSD72" s="379"/>
      <c r="NSE72" s="379"/>
      <c r="NSF72" s="379"/>
      <c r="NSG72" s="379"/>
      <c r="NSH72" s="379"/>
      <c r="NSI72" s="379"/>
      <c r="NSJ72" s="379"/>
      <c r="NSK72" s="379"/>
      <c r="NSL72" s="379"/>
      <c r="NSM72" s="379"/>
      <c r="NSN72" s="379"/>
      <c r="NSO72" s="379"/>
      <c r="NSP72" s="379"/>
      <c r="NSQ72" s="379"/>
      <c r="NSR72" s="379"/>
      <c r="NSS72" s="379"/>
      <c r="NST72" s="379"/>
      <c r="NSU72" s="379"/>
      <c r="NSV72" s="379"/>
      <c r="NSW72" s="379"/>
      <c r="NSX72" s="379"/>
      <c r="NSY72" s="379"/>
      <c r="NSZ72" s="379"/>
      <c r="NTA72" s="379"/>
      <c r="NTB72" s="379"/>
      <c r="NTC72" s="379"/>
      <c r="NTD72" s="379"/>
      <c r="NTE72" s="379"/>
      <c r="NTF72" s="379"/>
      <c r="NTG72" s="379"/>
      <c r="NTH72" s="379"/>
      <c r="NTI72" s="379"/>
      <c r="NTJ72" s="379"/>
      <c r="NTK72" s="379"/>
      <c r="NTL72" s="379"/>
      <c r="NTM72" s="379"/>
      <c r="NTN72" s="379"/>
      <c r="NTO72" s="379"/>
      <c r="NTP72" s="379"/>
      <c r="NTQ72" s="379"/>
      <c r="NTR72" s="379"/>
      <c r="NTS72" s="379"/>
      <c r="NTT72" s="379"/>
      <c r="NTU72" s="379"/>
      <c r="NTV72" s="379"/>
      <c r="NTW72" s="379"/>
      <c r="NTX72" s="379"/>
      <c r="NTY72" s="379"/>
      <c r="NTZ72" s="379"/>
      <c r="NUA72" s="379"/>
      <c r="NUB72" s="379"/>
      <c r="NUC72" s="379"/>
      <c r="NUD72" s="379"/>
      <c r="NUE72" s="379"/>
      <c r="NUF72" s="379"/>
      <c r="NUG72" s="379"/>
      <c r="NUH72" s="379"/>
      <c r="NUI72" s="379"/>
      <c r="NUJ72" s="379"/>
      <c r="NUK72" s="379"/>
      <c r="NUL72" s="379"/>
      <c r="NUM72" s="379"/>
      <c r="NUN72" s="379"/>
      <c r="NUO72" s="379"/>
      <c r="NUP72" s="379"/>
      <c r="NUQ72" s="379"/>
      <c r="NUR72" s="379"/>
      <c r="NUS72" s="379"/>
      <c r="NUT72" s="379"/>
      <c r="NUU72" s="379"/>
      <c r="NUV72" s="379"/>
      <c r="NUW72" s="379"/>
      <c r="NUX72" s="379"/>
      <c r="NUY72" s="379"/>
      <c r="NUZ72" s="379"/>
      <c r="NVA72" s="379"/>
      <c r="NVB72" s="379"/>
      <c r="NVC72" s="379"/>
      <c r="NVD72" s="379"/>
      <c r="NVE72" s="379"/>
      <c r="NVF72" s="379"/>
      <c r="NVG72" s="379"/>
      <c r="NVH72" s="379"/>
      <c r="NVI72" s="379"/>
      <c r="NVJ72" s="379"/>
      <c r="NVK72" s="379"/>
      <c r="NVL72" s="379"/>
      <c r="NVM72" s="379"/>
      <c r="NVN72" s="379"/>
      <c r="NVO72" s="379"/>
      <c r="NVP72" s="379"/>
      <c r="NVQ72" s="379"/>
      <c r="NVR72" s="379"/>
      <c r="NVS72" s="379"/>
      <c r="NVT72" s="379"/>
      <c r="NVU72" s="379"/>
      <c r="NVV72" s="379"/>
      <c r="NVW72" s="379"/>
      <c r="NVX72" s="379"/>
      <c r="NVY72" s="379"/>
      <c r="NVZ72" s="379"/>
      <c r="NWA72" s="379"/>
      <c r="NWB72" s="379"/>
      <c r="NWC72" s="379"/>
      <c r="NWD72" s="379"/>
      <c r="NWE72" s="379"/>
      <c r="NWF72" s="379"/>
      <c r="NWG72" s="379"/>
      <c r="NWH72" s="379"/>
      <c r="NWI72" s="379"/>
      <c r="NWJ72" s="379"/>
      <c r="NWK72" s="379"/>
      <c r="NWL72" s="379"/>
      <c r="NWM72" s="379"/>
      <c r="NWN72" s="379"/>
      <c r="NWO72" s="379"/>
      <c r="NWP72" s="379"/>
      <c r="NWQ72" s="379"/>
      <c r="NWR72" s="379"/>
      <c r="NWS72" s="379"/>
      <c r="NWT72" s="379"/>
      <c r="NWU72" s="379"/>
      <c r="NWV72" s="379"/>
      <c r="NWW72" s="379"/>
      <c r="NWX72" s="379"/>
      <c r="NWY72" s="379"/>
      <c r="NWZ72" s="379"/>
      <c r="NXA72" s="379"/>
      <c r="NXB72" s="379"/>
      <c r="NXC72" s="379"/>
      <c r="NXD72" s="379"/>
      <c r="NXE72" s="379"/>
      <c r="NXF72" s="379"/>
      <c r="NXG72" s="379"/>
      <c r="NXH72" s="379"/>
      <c r="NXI72" s="379"/>
      <c r="NXJ72" s="379"/>
      <c r="NXK72" s="379"/>
      <c r="NXL72" s="379"/>
      <c r="NXM72" s="379"/>
      <c r="NXN72" s="379"/>
      <c r="NXO72" s="379"/>
      <c r="NXP72" s="379"/>
      <c r="NXQ72" s="379"/>
      <c r="NXR72" s="379"/>
      <c r="NXS72" s="379"/>
      <c r="NXT72" s="379"/>
      <c r="NXU72" s="379"/>
      <c r="NXV72" s="379"/>
      <c r="NXW72" s="379"/>
      <c r="NXX72" s="379"/>
      <c r="NXY72" s="379"/>
      <c r="NXZ72" s="379"/>
      <c r="NYA72" s="379"/>
      <c r="NYB72" s="379"/>
      <c r="NYC72" s="379"/>
      <c r="NYD72" s="379"/>
      <c r="NYE72" s="379"/>
      <c r="NYF72" s="379"/>
      <c r="NYG72" s="379"/>
      <c r="NYH72" s="379"/>
      <c r="NYI72" s="379"/>
      <c r="NYJ72" s="379"/>
      <c r="NYK72" s="379"/>
      <c r="NYL72" s="379"/>
      <c r="NYM72" s="379"/>
      <c r="NYN72" s="379"/>
      <c r="NYO72" s="379"/>
      <c r="NYP72" s="379"/>
      <c r="NYQ72" s="379"/>
      <c r="NYR72" s="379"/>
      <c r="NYS72" s="379"/>
      <c r="NYT72" s="379"/>
      <c r="NYU72" s="379"/>
      <c r="NYV72" s="379"/>
      <c r="NYW72" s="379"/>
      <c r="NYX72" s="379"/>
      <c r="NYY72" s="379"/>
      <c r="NYZ72" s="379"/>
      <c r="NZA72" s="379"/>
      <c r="NZB72" s="379"/>
      <c r="NZC72" s="379"/>
      <c r="NZD72" s="379"/>
      <c r="NZE72" s="379"/>
      <c r="NZF72" s="379"/>
      <c r="NZG72" s="379"/>
      <c r="NZH72" s="379"/>
      <c r="NZI72" s="379"/>
      <c r="NZJ72" s="379"/>
      <c r="NZK72" s="379"/>
      <c r="NZL72" s="379"/>
      <c r="NZM72" s="379"/>
      <c r="NZN72" s="379"/>
      <c r="NZO72" s="379"/>
      <c r="NZP72" s="379"/>
      <c r="NZQ72" s="379"/>
      <c r="NZR72" s="379"/>
      <c r="NZS72" s="379"/>
      <c r="NZT72" s="379"/>
      <c r="NZU72" s="379"/>
      <c r="NZV72" s="379"/>
      <c r="NZW72" s="379"/>
      <c r="NZX72" s="379"/>
      <c r="NZY72" s="379"/>
      <c r="NZZ72" s="379"/>
      <c r="OAA72" s="379"/>
      <c r="OAB72" s="379"/>
      <c r="OAC72" s="379"/>
      <c r="OAD72" s="379"/>
      <c r="OAE72" s="379"/>
      <c r="OAF72" s="379"/>
      <c r="OAG72" s="379"/>
      <c r="OAH72" s="379"/>
      <c r="OAI72" s="379"/>
      <c r="OAJ72" s="379"/>
      <c r="OAK72" s="379"/>
      <c r="OAL72" s="379"/>
      <c r="OAM72" s="379"/>
      <c r="OAN72" s="379"/>
      <c r="OAO72" s="379"/>
      <c r="OAP72" s="379"/>
      <c r="OAQ72" s="379"/>
      <c r="OAR72" s="379"/>
      <c r="OAS72" s="379"/>
      <c r="OAT72" s="379"/>
      <c r="OAU72" s="379"/>
      <c r="OAV72" s="379"/>
      <c r="OAW72" s="379"/>
      <c r="OAX72" s="379"/>
      <c r="OAY72" s="379"/>
      <c r="OAZ72" s="379"/>
      <c r="OBA72" s="379"/>
      <c r="OBB72" s="379"/>
      <c r="OBC72" s="379"/>
      <c r="OBD72" s="379"/>
      <c r="OBE72" s="379"/>
      <c r="OBF72" s="379"/>
      <c r="OBG72" s="379"/>
      <c r="OBH72" s="379"/>
      <c r="OBI72" s="379"/>
      <c r="OBJ72" s="379"/>
      <c r="OBK72" s="379"/>
      <c r="OBL72" s="379"/>
      <c r="OBM72" s="379"/>
      <c r="OBN72" s="379"/>
      <c r="OBO72" s="379"/>
      <c r="OBP72" s="379"/>
      <c r="OBQ72" s="379"/>
      <c r="OBR72" s="379"/>
      <c r="OBS72" s="379"/>
      <c r="OBT72" s="379"/>
      <c r="OBU72" s="379"/>
      <c r="OBV72" s="379"/>
      <c r="OBW72" s="379"/>
      <c r="OBX72" s="379"/>
      <c r="OBY72" s="379"/>
      <c r="OBZ72" s="379"/>
      <c r="OCA72" s="379"/>
      <c r="OCB72" s="379"/>
      <c r="OCC72" s="379"/>
      <c r="OCD72" s="379"/>
      <c r="OCE72" s="379"/>
      <c r="OCF72" s="379"/>
      <c r="OCG72" s="379"/>
      <c r="OCH72" s="379"/>
      <c r="OCI72" s="379"/>
      <c r="OCJ72" s="379"/>
      <c r="OCK72" s="379"/>
      <c r="OCL72" s="379"/>
      <c r="OCM72" s="379"/>
      <c r="OCN72" s="379"/>
      <c r="OCO72" s="379"/>
      <c r="OCP72" s="379"/>
      <c r="OCQ72" s="379"/>
      <c r="OCR72" s="379"/>
      <c r="OCS72" s="379"/>
      <c r="OCT72" s="379"/>
      <c r="OCU72" s="379"/>
      <c r="OCV72" s="379"/>
      <c r="OCW72" s="379"/>
      <c r="OCX72" s="379"/>
      <c r="OCY72" s="379"/>
      <c r="OCZ72" s="379"/>
      <c r="ODA72" s="379"/>
      <c r="ODB72" s="379"/>
      <c r="ODC72" s="379"/>
      <c r="ODD72" s="379"/>
      <c r="ODE72" s="379"/>
      <c r="ODF72" s="379"/>
      <c r="ODG72" s="379"/>
      <c r="ODH72" s="379"/>
      <c r="ODI72" s="379"/>
      <c r="ODJ72" s="379"/>
      <c r="ODK72" s="379"/>
      <c r="ODL72" s="379"/>
      <c r="ODM72" s="379"/>
      <c r="ODN72" s="379"/>
      <c r="ODO72" s="379"/>
      <c r="ODP72" s="379"/>
      <c r="ODQ72" s="379"/>
      <c r="ODR72" s="379"/>
      <c r="ODS72" s="379"/>
      <c r="ODT72" s="379"/>
      <c r="ODU72" s="379"/>
      <c r="ODV72" s="379"/>
      <c r="ODW72" s="379"/>
      <c r="ODX72" s="379"/>
      <c r="ODY72" s="379"/>
      <c r="ODZ72" s="379"/>
      <c r="OEA72" s="379"/>
      <c r="OEB72" s="379"/>
      <c r="OEC72" s="379"/>
      <c r="OED72" s="379"/>
      <c r="OEE72" s="379"/>
      <c r="OEF72" s="379"/>
      <c r="OEG72" s="379"/>
      <c r="OEH72" s="379"/>
      <c r="OEI72" s="379"/>
      <c r="OEJ72" s="379"/>
      <c r="OEK72" s="379"/>
      <c r="OEL72" s="379"/>
      <c r="OEM72" s="379"/>
      <c r="OEN72" s="379"/>
      <c r="OEO72" s="379"/>
      <c r="OEP72" s="379"/>
      <c r="OEQ72" s="379"/>
      <c r="OER72" s="379"/>
      <c r="OES72" s="379"/>
      <c r="OET72" s="379"/>
      <c r="OEU72" s="379"/>
      <c r="OEV72" s="379"/>
      <c r="OEW72" s="379"/>
      <c r="OEX72" s="379"/>
      <c r="OEY72" s="379"/>
      <c r="OEZ72" s="379"/>
      <c r="OFA72" s="379"/>
      <c r="OFB72" s="379"/>
      <c r="OFC72" s="379"/>
      <c r="OFD72" s="379"/>
      <c r="OFE72" s="379"/>
      <c r="OFF72" s="379"/>
      <c r="OFG72" s="379"/>
      <c r="OFH72" s="379"/>
      <c r="OFI72" s="379"/>
      <c r="OFJ72" s="379"/>
      <c r="OFK72" s="379"/>
      <c r="OFL72" s="379"/>
      <c r="OFM72" s="379"/>
      <c r="OFN72" s="379"/>
      <c r="OFO72" s="379"/>
      <c r="OFP72" s="379"/>
      <c r="OFQ72" s="379"/>
      <c r="OFR72" s="379"/>
      <c r="OFS72" s="379"/>
      <c r="OFT72" s="379"/>
      <c r="OFU72" s="379"/>
      <c r="OFV72" s="379"/>
      <c r="OFW72" s="379"/>
      <c r="OFX72" s="379"/>
      <c r="OFY72" s="379"/>
      <c r="OFZ72" s="379"/>
      <c r="OGA72" s="379"/>
      <c r="OGB72" s="379"/>
      <c r="OGC72" s="379"/>
      <c r="OGD72" s="379"/>
      <c r="OGE72" s="379"/>
      <c r="OGF72" s="379"/>
      <c r="OGG72" s="379"/>
      <c r="OGH72" s="379"/>
      <c r="OGI72" s="379"/>
      <c r="OGJ72" s="379"/>
      <c r="OGK72" s="379"/>
      <c r="OGL72" s="379"/>
      <c r="OGM72" s="379"/>
      <c r="OGN72" s="379"/>
      <c r="OGO72" s="379"/>
      <c r="OGP72" s="379"/>
      <c r="OGQ72" s="379"/>
      <c r="OGR72" s="379"/>
      <c r="OGS72" s="379"/>
      <c r="OGT72" s="379"/>
      <c r="OGU72" s="379"/>
      <c r="OGV72" s="379"/>
      <c r="OGW72" s="379"/>
      <c r="OGX72" s="379"/>
      <c r="OGY72" s="379"/>
      <c r="OGZ72" s="379"/>
      <c r="OHA72" s="379"/>
      <c r="OHB72" s="379"/>
      <c r="OHC72" s="379"/>
      <c r="OHD72" s="379"/>
      <c r="OHE72" s="379"/>
      <c r="OHF72" s="379"/>
      <c r="OHG72" s="379"/>
      <c r="OHH72" s="379"/>
      <c r="OHI72" s="379"/>
      <c r="OHJ72" s="379"/>
      <c r="OHK72" s="379"/>
      <c r="OHL72" s="379"/>
      <c r="OHM72" s="379"/>
      <c r="OHN72" s="379"/>
      <c r="OHO72" s="379"/>
      <c r="OHP72" s="379"/>
      <c r="OHQ72" s="379"/>
      <c r="OHR72" s="379"/>
      <c r="OHS72" s="379"/>
      <c r="OHT72" s="379"/>
      <c r="OHU72" s="379"/>
      <c r="OHV72" s="379"/>
      <c r="OHW72" s="379"/>
      <c r="OHX72" s="379"/>
      <c r="OHY72" s="379"/>
      <c r="OHZ72" s="379"/>
      <c r="OIA72" s="379"/>
      <c r="OIB72" s="379"/>
      <c r="OIC72" s="379"/>
      <c r="OID72" s="379"/>
      <c r="OIE72" s="379"/>
      <c r="OIF72" s="379"/>
      <c r="OIG72" s="379"/>
      <c r="OIH72" s="379"/>
      <c r="OII72" s="379"/>
      <c r="OIJ72" s="379"/>
      <c r="OIK72" s="379"/>
      <c r="OIL72" s="379"/>
      <c r="OIM72" s="379"/>
      <c r="OIN72" s="379"/>
      <c r="OIO72" s="379"/>
      <c r="OIP72" s="379"/>
      <c r="OIQ72" s="379"/>
      <c r="OIR72" s="379"/>
      <c r="OIS72" s="379"/>
      <c r="OIT72" s="379"/>
      <c r="OIU72" s="379"/>
      <c r="OIV72" s="379"/>
      <c r="OIW72" s="379"/>
      <c r="OIX72" s="379"/>
      <c r="OIY72" s="379"/>
      <c r="OIZ72" s="379"/>
      <c r="OJA72" s="379"/>
      <c r="OJB72" s="379"/>
      <c r="OJC72" s="379"/>
      <c r="OJD72" s="379"/>
      <c r="OJE72" s="379"/>
      <c r="OJF72" s="379"/>
      <c r="OJG72" s="379"/>
      <c r="OJH72" s="379"/>
      <c r="OJI72" s="379"/>
      <c r="OJJ72" s="379"/>
      <c r="OJK72" s="379"/>
      <c r="OJL72" s="379"/>
      <c r="OJM72" s="379"/>
      <c r="OJN72" s="379"/>
      <c r="OJO72" s="379"/>
      <c r="OJP72" s="379"/>
      <c r="OJQ72" s="379"/>
      <c r="OJR72" s="379"/>
      <c r="OJS72" s="379"/>
      <c r="OJT72" s="379"/>
      <c r="OJU72" s="379"/>
      <c r="OJV72" s="379"/>
      <c r="OJW72" s="379"/>
      <c r="OJX72" s="379"/>
      <c r="OJY72" s="379"/>
      <c r="OJZ72" s="379"/>
      <c r="OKA72" s="379"/>
      <c r="OKB72" s="379"/>
      <c r="OKC72" s="379"/>
      <c r="OKD72" s="379"/>
      <c r="OKE72" s="379"/>
      <c r="OKF72" s="379"/>
      <c r="OKG72" s="379"/>
      <c r="OKH72" s="379"/>
      <c r="OKI72" s="379"/>
      <c r="OKJ72" s="379"/>
      <c r="OKK72" s="379"/>
      <c r="OKL72" s="379"/>
      <c r="OKM72" s="379"/>
      <c r="OKN72" s="379"/>
      <c r="OKO72" s="379"/>
      <c r="OKP72" s="379"/>
      <c r="OKQ72" s="379"/>
      <c r="OKR72" s="379"/>
      <c r="OKS72" s="379"/>
      <c r="OKT72" s="379"/>
      <c r="OKU72" s="379"/>
      <c r="OKV72" s="379"/>
      <c r="OKW72" s="379"/>
      <c r="OKX72" s="379"/>
      <c r="OKY72" s="379"/>
      <c r="OKZ72" s="379"/>
      <c r="OLA72" s="379"/>
      <c r="OLB72" s="379"/>
      <c r="OLC72" s="379"/>
      <c r="OLD72" s="379"/>
      <c r="OLE72" s="379"/>
      <c r="OLF72" s="379"/>
      <c r="OLG72" s="379"/>
      <c r="OLH72" s="379"/>
      <c r="OLI72" s="379"/>
      <c r="OLJ72" s="379"/>
      <c r="OLK72" s="379"/>
      <c r="OLL72" s="379"/>
      <c r="OLM72" s="379"/>
      <c r="OLN72" s="379"/>
      <c r="OLO72" s="379"/>
      <c r="OLP72" s="379"/>
      <c r="OLQ72" s="379"/>
      <c r="OLR72" s="379"/>
      <c r="OLS72" s="379"/>
      <c r="OLT72" s="379"/>
      <c r="OLU72" s="379"/>
      <c r="OLV72" s="379"/>
      <c r="OLW72" s="379"/>
      <c r="OLX72" s="379"/>
      <c r="OLY72" s="379"/>
      <c r="OLZ72" s="379"/>
      <c r="OMA72" s="379"/>
      <c r="OMB72" s="379"/>
      <c r="OMC72" s="379"/>
      <c r="OMD72" s="379"/>
      <c r="OME72" s="379"/>
      <c r="OMF72" s="379"/>
      <c r="OMG72" s="379"/>
      <c r="OMH72" s="379"/>
      <c r="OMI72" s="379"/>
      <c r="OMJ72" s="379"/>
      <c r="OMK72" s="379"/>
      <c r="OML72" s="379"/>
      <c r="OMM72" s="379"/>
      <c r="OMN72" s="379"/>
      <c r="OMO72" s="379"/>
      <c r="OMP72" s="379"/>
      <c r="OMQ72" s="379"/>
      <c r="OMR72" s="379"/>
      <c r="OMS72" s="379"/>
      <c r="OMT72" s="379"/>
      <c r="OMU72" s="379"/>
      <c r="OMV72" s="379"/>
      <c r="OMW72" s="379"/>
      <c r="OMX72" s="379"/>
      <c r="OMY72" s="379"/>
      <c r="OMZ72" s="379"/>
      <c r="ONA72" s="379"/>
      <c r="ONB72" s="379"/>
      <c r="ONC72" s="379"/>
      <c r="OND72" s="379"/>
      <c r="ONE72" s="379"/>
      <c r="ONF72" s="379"/>
      <c r="ONG72" s="379"/>
      <c r="ONH72" s="379"/>
      <c r="ONI72" s="379"/>
      <c r="ONJ72" s="379"/>
      <c r="ONK72" s="379"/>
      <c r="ONL72" s="379"/>
      <c r="ONM72" s="379"/>
      <c r="ONN72" s="379"/>
      <c r="ONO72" s="379"/>
      <c r="ONP72" s="379"/>
      <c r="ONQ72" s="379"/>
      <c r="ONR72" s="379"/>
      <c r="ONS72" s="379"/>
      <c r="ONT72" s="379"/>
      <c r="ONU72" s="379"/>
      <c r="ONV72" s="379"/>
      <c r="ONW72" s="379"/>
      <c r="ONX72" s="379"/>
      <c r="ONY72" s="379"/>
      <c r="ONZ72" s="379"/>
      <c r="OOA72" s="379"/>
      <c r="OOB72" s="379"/>
      <c r="OOC72" s="379"/>
      <c r="OOD72" s="379"/>
      <c r="OOE72" s="379"/>
      <c r="OOF72" s="379"/>
      <c r="OOG72" s="379"/>
      <c r="OOH72" s="379"/>
      <c r="OOI72" s="379"/>
      <c r="OOJ72" s="379"/>
      <c r="OOK72" s="379"/>
      <c r="OOL72" s="379"/>
      <c r="OOM72" s="379"/>
      <c r="OON72" s="379"/>
      <c r="OOO72" s="379"/>
      <c r="OOP72" s="379"/>
      <c r="OOQ72" s="379"/>
      <c r="OOR72" s="379"/>
      <c r="OOS72" s="379"/>
      <c r="OOT72" s="379"/>
      <c r="OOU72" s="379"/>
      <c r="OOV72" s="379"/>
      <c r="OOW72" s="379"/>
      <c r="OOX72" s="379"/>
      <c r="OOY72" s="379"/>
      <c r="OOZ72" s="379"/>
      <c r="OPA72" s="379"/>
      <c r="OPB72" s="379"/>
      <c r="OPC72" s="379"/>
      <c r="OPD72" s="379"/>
      <c r="OPE72" s="379"/>
      <c r="OPF72" s="379"/>
      <c r="OPG72" s="379"/>
      <c r="OPH72" s="379"/>
      <c r="OPI72" s="379"/>
      <c r="OPJ72" s="379"/>
      <c r="OPK72" s="379"/>
      <c r="OPL72" s="379"/>
      <c r="OPM72" s="379"/>
      <c r="OPN72" s="379"/>
      <c r="OPO72" s="379"/>
      <c r="OPP72" s="379"/>
      <c r="OPQ72" s="379"/>
      <c r="OPR72" s="379"/>
      <c r="OPS72" s="379"/>
      <c r="OPT72" s="379"/>
      <c r="OPU72" s="379"/>
      <c r="OPV72" s="379"/>
      <c r="OPW72" s="379"/>
      <c r="OPX72" s="379"/>
      <c r="OPY72" s="379"/>
      <c r="OPZ72" s="379"/>
      <c r="OQA72" s="379"/>
      <c r="OQB72" s="379"/>
      <c r="OQC72" s="379"/>
      <c r="OQD72" s="379"/>
      <c r="OQE72" s="379"/>
      <c r="OQF72" s="379"/>
      <c r="OQG72" s="379"/>
      <c r="OQH72" s="379"/>
      <c r="OQI72" s="379"/>
      <c r="OQJ72" s="379"/>
      <c r="OQK72" s="379"/>
      <c r="OQL72" s="379"/>
      <c r="OQM72" s="379"/>
      <c r="OQN72" s="379"/>
      <c r="OQO72" s="379"/>
      <c r="OQP72" s="379"/>
      <c r="OQQ72" s="379"/>
      <c r="OQR72" s="379"/>
      <c r="OQS72" s="379"/>
      <c r="OQT72" s="379"/>
      <c r="OQU72" s="379"/>
      <c r="OQV72" s="379"/>
      <c r="OQW72" s="379"/>
      <c r="OQX72" s="379"/>
      <c r="OQY72" s="379"/>
      <c r="OQZ72" s="379"/>
      <c r="ORA72" s="379"/>
      <c r="ORB72" s="379"/>
      <c r="ORC72" s="379"/>
      <c r="ORD72" s="379"/>
      <c r="ORE72" s="379"/>
      <c r="ORF72" s="379"/>
      <c r="ORG72" s="379"/>
      <c r="ORH72" s="379"/>
      <c r="ORI72" s="379"/>
      <c r="ORJ72" s="379"/>
      <c r="ORK72" s="379"/>
      <c r="ORL72" s="379"/>
      <c r="ORM72" s="379"/>
      <c r="ORN72" s="379"/>
      <c r="ORO72" s="379"/>
      <c r="ORP72" s="379"/>
      <c r="ORQ72" s="379"/>
      <c r="ORR72" s="379"/>
      <c r="ORS72" s="379"/>
      <c r="ORT72" s="379"/>
      <c r="ORU72" s="379"/>
      <c r="ORV72" s="379"/>
      <c r="ORW72" s="379"/>
      <c r="ORX72" s="379"/>
      <c r="ORY72" s="379"/>
      <c r="ORZ72" s="379"/>
      <c r="OSA72" s="379"/>
      <c r="OSB72" s="379"/>
      <c r="OSC72" s="379"/>
      <c r="OSD72" s="379"/>
      <c r="OSE72" s="379"/>
      <c r="OSF72" s="379"/>
      <c r="OSG72" s="379"/>
      <c r="OSH72" s="379"/>
      <c r="OSI72" s="379"/>
      <c r="OSJ72" s="379"/>
      <c r="OSK72" s="379"/>
      <c r="OSL72" s="379"/>
      <c r="OSM72" s="379"/>
      <c r="OSN72" s="379"/>
      <c r="OSO72" s="379"/>
      <c r="OSP72" s="379"/>
      <c r="OSQ72" s="379"/>
      <c r="OSR72" s="379"/>
      <c r="OSS72" s="379"/>
      <c r="OST72" s="379"/>
      <c r="OSU72" s="379"/>
      <c r="OSV72" s="379"/>
      <c r="OSW72" s="379"/>
      <c r="OSX72" s="379"/>
      <c r="OSY72" s="379"/>
      <c r="OSZ72" s="379"/>
      <c r="OTA72" s="379"/>
      <c r="OTB72" s="379"/>
      <c r="OTC72" s="379"/>
      <c r="OTD72" s="379"/>
      <c r="OTE72" s="379"/>
      <c r="OTF72" s="379"/>
      <c r="OTG72" s="379"/>
      <c r="OTH72" s="379"/>
      <c r="OTI72" s="379"/>
      <c r="OTJ72" s="379"/>
      <c r="OTK72" s="379"/>
      <c r="OTL72" s="379"/>
      <c r="OTM72" s="379"/>
      <c r="OTN72" s="379"/>
      <c r="OTO72" s="379"/>
      <c r="OTP72" s="379"/>
      <c r="OTQ72" s="379"/>
      <c r="OTR72" s="379"/>
      <c r="OTS72" s="379"/>
      <c r="OTT72" s="379"/>
      <c r="OTU72" s="379"/>
      <c r="OTV72" s="379"/>
      <c r="OTW72" s="379"/>
      <c r="OTX72" s="379"/>
      <c r="OTY72" s="379"/>
      <c r="OTZ72" s="379"/>
      <c r="OUA72" s="379"/>
      <c r="OUB72" s="379"/>
      <c r="OUC72" s="379"/>
      <c r="OUD72" s="379"/>
      <c r="OUE72" s="379"/>
      <c r="OUF72" s="379"/>
      <c r="OUG72" s="379"/>
      <c r="OUH72" s="379"/>
      <c r="OUI72" s="379"/>
      <c r="OUJ72" s="379"/>
      <c r="OUK72" s="379"/>
      <c r="OUL72" s="379"/>
      <c r="OUM72" s="379"/>
      <c r="OUN72" s="379"/>
      <c r="OUO72" s="379"/>
      <c r="OUP72" s="379"/>
      <c r="OUQ72" s="379"/>
      <c r="OUR72" s="379"/>
      <c r="OUS72" s="379"/>
      <c r="OUT72" s="379"/>
      <c r="OUU72" s="379"/>
      <c r="OUV72" s="379"/>
      <c r="OUW72" s="379"/>
      <c r="OUX72" s="379"/>
      <c r="OUY72" s="379"/>
      <c r="OUZ72" s="379"/>
      <c r="OVA72" s="379"/>
      <c r="OVB72" s="379"/>
      <c r="OVC72" s="379"/>
      <c r="OVD72" s="379"/>
      <c r="OVE72" s="379"/>
      <c r="OVF72" s="379"/>
      <c r="OVG72" s="379"/>
      <c r="OVH72" s="379"/>
      <c r="OVI72" s="379"/>
      <c r="OVJ72" s="379"/>
      <c r="OVK72" s="379"/>
      <c r="OVL72" s="379"/>
      <c r="OVM72" s="379"/>
      <c r="OVN72" s="379"/>
      <c r="OVO72" s="379"/>
      <c r="OVP72" s="379"/>
      <c r="OVQ72" s="379"/>
      <c r="OVR72" s="379"/>
      <c r="OVS72" s="379"/>
      <c r="OVT72" s="379"/>
      <c r="OVU72" s="379"/>
      <c r="OVV72" s="379"/>
      <c r="OVW72" s="379"/>
      <c r="OVX72" s="379"/>
      <c r="OVY72" s="379"/>
      <c r="OVZ72" s="379"/>
      <c r="OWA72" s="379"/>
      <c r="OWB72" s="379"/>
      <c r="OWC72" s="379"/>
      <c r="OWD72" s="379"/>
      <c r="OWE72" s="379"/>
      <c r="OWF72" s="379"/>
      <c r="OWG72" s="379"/>
      <c r="OWH72" s="379"/>
      <c r="OWI72" s="379"/>
      <c r="OWJ72" s="379"/>
      <c r="OWK72" s="379"/>
      <c r="OWL72" s="379"/>
      <c r="OWM72" s="379"/>
      <c r="OWN72" s="379"/>
      <c r="OWO72" s="379"/>
      <c r="OWP72" s="379"/>
      <c r="OWQ72" s="379"/>
      <c r="OWR72" s="379"/>
      <c r="OWS72" s="379"/>
      <c r="OWT72" s="379"/>
      <c r="OWU72" s="379"/>
      <c r="OWV72" s="379"/>
      <c r="OWW72" s="379"/>
      <c r="OWX72" s="379"/>
      <c r="OWY72" s="379"/>
      <c r="OWZ72" s="379"/>
      <c r="OXA72" s="379"/>
      <c r="OXB72" s="379"/>
      <c r="OXC72" s="379"/>
      <c r="OXD72" s="379"/>
      <c r="OXE72" s="379"/>
      <c r="OXF72" s="379"/>
      <c r="OXG72" s="379"/>
      <c r="OXH72" s="379"/>
      <c r="OXI72" s="379"/>
      <c r="OXJ72" s="379"/>
      <c r="OXK72" s="379"/>
      <c r="OXL72" s="379"/>
      <c r="OXM72" s="379"/>
      <c r="OXN72" s="379"/>
      <c r="OXO72" s="379"/>
      <c r="OXP72" s="379"/>
      <c r="OXQ72" s="379"/>
      <c r="OXR72" s="379"/>
      <c r="OXS72" s="379"/>
      <c r="OXT72" s="379"/>
      <c r="OXU72" s="379"/>
      <c r="OXV72" s="379"/>
      <c r="OXW72" s="379"/>
      <c r="OXX72" s="379"/>
      <c r="OXY72" s="379"/>
      <c r="OXZ72" s="379"/>
      <c r="OYA72" s="379"/>
      <c r="OYB72" s="379"/>
      <c r="OYC72" s="379"/>
      <c r="OYD72" s="379"/>
      <c r="OYE72" s="379"/>
      <c r="OYF72" s="379"/>
      <c r="OYG72" s="379"/>
      <c r="OYH72" s="379"/>
      <c r="OYI72" s="379"/>
      <c r="OYJ72" s="379"/>
      <c r="OYK72" s="379"/>
      <c r="OYL72" s="379"/>
      <c r="OYM72" s="379"/>
      <c r="OYN72" s="379"/>
      <c r="OYO72" s="379"/>
      <c r="OYP72" s="379"/>
      <c r="OYQ72" s="379"/>
      <c r="OYR72" s="379"/>
      <c r="OYS72" s="379"/>
      <c r="OYT72" s="379"/>
      <c r="OYU72" s="379"/>
      <c r="OYV72" s="379"/>
      <c r="OYW72" s="379"/>
      <c r="OYX72" s="379"/>
      <c r="OYY72" s="379"/>
      <c r="OYZ72" s="379"/>
      <c r="OZA72" s="379"/>
      <c r="OZB72" s="379"/>
      <c r="OZC72" s="379"/>
      <c r="OZD72" s="379"/>
      <c r="OZE72" s="379"/>
      <c r="OZF72" s="379"/>
      <c r="OZG72" s="379"/>
      <c r="OZH72" s="379"/>
      <c r="OZI72" s="379"/>
      <c r="OZJ72" s="379"/>
      <c r="OZK72" s="379"/>
      <c r="OZL72" s="379"/>
      <c r="OZM72" s="379"/>
      <c r="OZN72" s="379"/>
      <c r="OZO72" s="379"/>
      <c r="OZP72" s="379"/>
      <c r="OZQ72" s="379"/>
      <c r="OZR72" s="379"/>
      <c r="OZS72" s="379"/>
      <c r="OZT72" s="379"/>
      <c r="OZU72" s="379"/>
      <c r="OZV72" s="379"/>
      <c r="OZW72" s="379"/>
      <c r="OZX72" s="379"/>
      <c r="OZY72" s="379"/>
      <c r="OZZ72" s="379"/>
      <c r="PAA72" s="379"/>
      <c r="PAB72" s="379"/>
      <c r="PAC72" s="379"/>
      <c r="PAD72" s="379"/>
      <c r="PAE72" s="379"/>
      <c r="PAF72" s="379"/>
      <c r="PAG72" s="379"/>
      <c r="PAH72" s="379"/>
      <c r="PAI72" s="379"/>
      <c r="PAJ72" s="379"/>
      <c r="PAK72" s="379"/>
      <c r="PAL72" s="379"/>
      <c r="PAM72" s="379"/>
      <c r="PAN72" s="379"/>
      <c r="PAO72" s="379"/>
      <c r="PAP72" s="379"/>
      <c r="PAQ72" s="379"/>
      <c r="PAR72" s="379"/>
      <c r="PAS72" s="379"/>
      <c r="PAT72" s="379"/>
      <c r="PAU72" s="379"/>
      <c r="PAV72" s="379"/>
      <c r="PAW72" s="379"/>
      <c r="PAX72" s="379"/>
      <c r="PAY72" s="379"/>
      <c r="PAZ72" s="379"/>
      <c r="PBA72" s="379"/>
      <c r="PBB72" s="379"/>
      <c r="PBC72" s="379"/>
      <c r="PBD72" s="379"/>
      <c r="PBE72" s="379"/>
      <c r="PBF72" s="379"/>
      <c r="PBG72" s="379"/>
      <c r="PBH72" s="379"/>
      <c r="PBI72" s="379"/>
      <c r="PBJ72" s="379"/>
      <c r="PBK72" s="379"/>
      <c r="PBL72" s="379"/>
      <c r="PBM72" s="379"/>
      <c r="PBN72" s="379"/>
      <c r="PBO72" s="379"/>
      <c r="PBP72" s="379"/>
      <c r="PBQ72" s="379"/>
      <c r="PBR72" s="379"/>
      <c r="PBS72" s="379"/>
      <c r="PBT72" s="379"/>
      <c r="PBU72" s="379"/>
      <c r="PBV72" s="379"/>
      <c r="PBW72" s="379"/>
      <c r="PBX72" s="379"/>
      <c r="PBY72" s="379"/>
      <c r="PBZ72" s="379"/>
      <c r="PCA72" s="379"/>
      <c r="PCB72" s="379"/>
      <c r="PCC72" s="379"/>
      <c r="PCD72" s="379"/>
      <c r="PCE72" s="379"/>
      <c r="PCF72" s="379"/>
      <c r="PCG72" s="379"/>
      <c r="PCH72" s="379"/>
      <c r="PCI72" s="379"/>
      <c r="PCJ72" s="379"/>
      <c r="PCK72" s="379"/>
      <c r="PCL72" s="379"/>
      <c r="PCM72" s="379"/>
      <c r="PCN72" s="379"/>
      <c r="PCO72" s="379"/>
      <c r="PCP72" s="379"/>
      <c r="PCQ72" s="379"/>
      <c r="PCR72" s="379"/>
      <c r="PCS72" s="379"/>
      <c r="PCT72" s="379"/>
      <c r="PCU72" s="379"/>
      <c r="PCV72" s="379"/>
      <c r="PCW72" s="379"/>
      <c r="PCX72" s="379"/>
      <c r="PCY72" s="379"/>
      <c r="PCZ72" s="379"/>
      <c r="PDA72" s="379"/>
      <c r="PDB72" s="379"/>
      <c r="PDC72" s="379"/>
      <c r="PDD72" s="379"/>
      <c r="PDE72" s="379"/>
      <c r="PDF72" s="379"/>
      <c r="PDG72" s="379"/>
      <c r="PDH72" s="379"/>
      <c r="PDI72" s="379"/>
      <c r="PDJ72" s="379"/>
      <c r="PDK72" s="379"/>
      <c r="PDL72" s="379"/>
      <c r="PDM72" s="379"/>
      <c r="PDN72" s="379"/>
      <c r="PDO72" s="379"/>
      <c r="PDP72" s="379"/>
      <c r="PDQ72" s="379"/>
      <c r="PDR72" s="379"/>
      <c r="PDS72" s="379"/>
      <c r="PDT72" s="379"/>
      <c r="PDU72" s="379"/>
      <c r="PDV72" s="379"/>
      <c r="PDW72" s="379"/>
      <c r="PDX72" s="379"/>
      <c r="PDY72" s="379"/>
      <c r="PDZ72" s="379"/>
      <c r="PEA72" s="379"/>
      <c r="PEB72" s="379"/>
      <c r="PEC72" s="379"/>
      <c r="PED72" s="379"/>
      <c r="PEE72" s="379"/>
      <c r="PEF72" s="379"/>
      <c r="PEG72" s="379"/>
      <c r="PEH72" s="379"/>
      <c r="PEI72" s="379"/>
      <c r="PEJ72" s="379"/>
      <c r="PEK72" s="379"/>
      <c r="PEL72" s="379"/>
      <c r="PEM72" s="379"/>
      <c r="PEN72" s="379"/>
      <c r="PEO72" s="379"/>
      <c r="PEP72" s="379"/>
      <c r="PEQ72" s="379"/>
      <c r="PER72" s="379"/>
      <c r="PES72" s="379"/>
      <c r="PET72" s="379"/>
      <c r="PEU72" s="379"/>
      <c r="PEV72" s="379"/>
      <c r="PEW72" s="379"/>
      <c r="PEX72" s="379"/>
      <c r="PEY72" s="379"/>
      <c r="PEZ72" s="379"/>
      <c r="PFA72" s="379"/>
      <c r="PFB72" s="379"/>
      <c r="PFC72" s="379"/>
      <c r="PFD72" s="379"/>
      <c r="PFE72" s="379"/>
      <c r="PFF72" s="379"/>
      <c r="PFG72" s="379"/>
      <c r="PFH72" s="379"/>
      <c r="PFI72" s="379"/>
      <c r="PFJ72" s="379"/>
      <c r="PFK72" s="379"/>
      <c r="PFL72" s="379"/>
      <c r="PFM72" s="379"/>
      <c r="PFN72" s="379"/>
      <c r="PFO72" s="379"/>
      <c r="PFP72" s="379"/>
      <c r="PFQ72" s="379"/>
      <c r="PFR72" s="379"/>
      <c r="PFS72" s="379"/>
      <c r="PFT72" s="379"/>
      <c r="PFU72" s="379"/>
      <c r="PFV72" s="379"/>
      <c r="PFW72" s="379"/>
      <c r="PFX72" s="379"/>
      <c r="PFY72" s="379"/>
      <c r="PFZ72" s="379"/>
      <c r="PGA72" s="379"/>
      <c r="PGB72" s="379"/>
      <c r="PGC72" s="379"/>
      <c r="PGD72" s="379"/>
      <c r="PGE72" s="379"/>
      <c r="PGF72" s="379"/>
      <c r="PGG72" s="379"/>
      <c r="PGH72" s="379"/>
      <c r="PGI72" s="379"/>
      <c r="PGJ72" s="379"/>
      <c r="PGK72" s="379"/>
      <c r="PGL72" s="379"/>
      <c r="PGM72" s="379"/>
      <c r="PGN72" s="379"/>
      <c r="PGO72" s="379"/>
      <c r="PGP72" s="379"/>
      <c r="PGQ72" s="379"/>
      <c r="PGR72" s="379"/>
      <c r="PGS72" s="379"/>
      <c r="PGT72" s="379"/>
      <c r="PGU72" s="379"/>
      <c r="PGV72" s="379"/>
      <c r="PGW72" s="379"/>
      <c r="PGX72" s="379"/>
      <c r="PGY72" s="379"/>
      <c r="PGZ72" s="379"/>
      <c r="PHA72" s="379"/>
      <c r="PHB72" s="379"/>
      <c r="PHC72" s="379"/>
      <c r="PHD72" s="379"/>
      <c r="PHE72" s="379"/>
      <c r="PHF72" s="379"/>
      <c r="PHG72" s="379"/>
      <c r="PHH72" s="379"/>
      <c r="PHI72" s="379"/>
      <c r="PHJ72" s="379"/>
      <c r="PHK72" s="379"/>
      <c r="PHL72" s="379"/>
      <c r="PHM72" s="379"/>
      <c r="PHN72" s="379"/>
      <c r="PHO72" s="379"/>
      <c r="PHP72" s="379"/>
      <c r="PHQ72" s="379"/>
      <c r="PHR72" s="379"/>
      <c r="PHS72" s="379"/>
      <c r="PHT72" s="379"/>
      <c r="PHU72" s="379"/>
      <c r="PHV72" s="379"/>
      <c r="PHW72" s="379"/>
      <c r="PHX72" s="379"/>
      <c r="PHY72" s="379"/>
      <c r="PHZ72" s="379"/>
      <c r="PIA72" s="379"/>
      <c r="PIB72" s="379"/>
      <c r="PIC72" s="379"/>
      <c r="PID72" s="379"/>
      <c r="PIE72" s="379"/>
      <c r="PIF72" s="379"/>
      <c r="PIG72" s="379"/>
      <c r="PIH72" s="379"/>
      <c r="PII72" s="379"/>
      <c r="PIJ72" s="379"/>
      <c r="PIK72" s="379"/>
      <c r="PIL72" s="379"/>
      <c r="PIM72" s="379"/>
      <c r="PIN72" s="379"/>
      <c r="PIO72" s="379"/>
      <c r="PIP72" s="379"/>
      <c r="PIQ72" s="379"/>
      <c r="PIR72" s="379"/>
      <c r="PIS72" s="379"/>
      <c r="PIT72" s="379"/>
      <c r="PIU72" s="379"/>
      <c r="PIV72" s="379"/>
      <c r="PIW72" s="379"/>
      <c r="PIX72" s="379"/>
      <c r="PIY72" s="379"/>
      <c r="PIZ72" s="379"/>
      <c r="PJA72" s="379"/>
      <c r="PJB72" s="379"/>
      <c r="PJC72" s="379"/>
      <c r="PJD72" s="379"/>
      <c r="PJE72" s="379"/>
      <c r="PJF72" s="379"/>
      <c r="PJG72" s="379"/>
      <c r="PJH72" s="379"/>
      <c r="PJI72" s="379"/>
      <c r="PJJ72" s="379"/>
      <c r="PJK72" s="379"/>
      <c r="PJL72" s="379"/>
      <c r="PJM72" s="379"/>
      <c r="PJN72" s="379"/>
      <c r="PJO72" s="379"/>
      <c r="PJP72" s="379"/>
      <c r="PJQ72" s="379"/>
      <c r="PJR72" s="379"/>
      <c r="PJS72" s="379"/>
      <c r="PJT72" s="379"/>
      <c r="PJU72" s="379"/>
      <c r="PJV72" s="379"/>
      <c r="PJW72" s="379"/>
      <c r="PJX72" s="379"/>
      <c r="PJY72" s="379"/>
      <c r="PJZ72" s="379"/>
      <c r="PKA72" s="379"/>
      <c r="PKB72" s="379"/>
      <c r="PKC72" s="379"/>
      <c r="PKD72" s="379"/>
      <c r="PKE72" s="379"/>
      <c r="PKF72" s="379"/>
      <c r="PKG72" s="379"/>
      <c r="PKH72" s="379"/>
      <c r="PKI72" s="379"/>
      <c r="PKJ72" s="379"/>
      <c r="PKK72" s="379"/>
      <c r="PKL72" s="379"/>
      <c r="PKM72" s="379"/>
      <c r="PKN72" s="379"/>
      <c r="PKO72" s="379"/>
      <c r="PKP72" s="379"/>
      <c r="PKQ72" s="379"/>
      <c r="PKR72" s="379"/>
      <c r="PKS72" s="379"/>
      <c r="PKT72" s="379"/>
      <c r="PKU72" s="379"/>
      <c r="PKV72" s="379"/>
      <c r="PKW72" s="379"/>
      <c r="PKX72" s="379"/>
      <c r="PKY72" s="379"/>
      <c r="PKZ72" s="379"/>
      <c r="PLA72" s="379"/>
      <c r="PLB72" s="379"/>
      <c r="PLC72" s="379"/>
      <c r="PLD72" s="379"/>
      <c r="PLE72" s="379"/>
      <c r="PLF72" s="379"/>
      <c r="PLG72" s="379"/>
      <c r="PLH72" s="379"/>
      <c r="PLI72" s="379"/>
      <c r="PLJ72" s="379"/>
      <c r="PLK72" s="379"/>
      <c r="PLL72" s="379"/>
      <c r="PLM72" s="379"/>
      <c r="PLN72" s="379"/>
      <c r="PLO72" s="379"/>
      <c r="PLP72" s="379"/>
      <c r="PLQ72" s="379"/>
      <c r="PLR72" s="379"/>
      <c r="PLS72" s="379"/>
      <c r="PLT72" s="379"/>
      <c r="PLU72" s="379"/>
      <c r="PLV72" s="379"/>
      <c r="PLW72" s="379"/>
      <c r="PLX72" s="379"/>
      <c r="PLY72" s="379"/>
      <c r="PLZ72" s="379"/>
      <c r="PMA72" s="379"/>
      <c r="PMB72" s="379"/>
      <c r="PMC72" s="379"/>
      <c r="PMD72" s="379"/>
      <c r="PME72" s="379"/>
      <c r="PMF72" s="379"/>
      <c r="PMG72" s="379"/>
      <c r="PMH72" s="379"/>
      <c r="PMI72" s="379"/>
      <c r="PMJ72" s="379"/>
      <c r="PMK72" s="379"/>
      <c r="PML72" s="379"/>
      <c r="PMM72" s="379"/>
      <c r="PMN72" s="379"/>
      <c r="PMO72" s="379"/>
      <c r="PMP72" s="379"/>
      <c r="PMQ72" s="379"/>
      <c r="PMR72" s="379"/>
      <c r="PMS72" s="379"/>
      <c r="PMT72" s="379"/>
      <c r="PMU72" s="379"/>
      <c r="PMV72" s="379"/>
      <c r="PMW72" s="379"/>
      <c r="PMX72" s="379"/>
      <c r="PMY72" s="379"/>
      <c r="PMZ72" s="379"/>
      <c r="PNA72" s="379"/>
      <c r="PNB72" s="379"/>
      <c r="PNC72" s="379"/>
      <c r="PND72" s="379"/>
      <c r="PNE72" s="379"/>
      <c r="PNF72" s="379"/>
      <c r="PNG72" s="379"/>
      <c r="PNH72" s="379"/>
      <c r="PNI72" s="379"/>
      <c r="PNJ72" s="379"/>
      <c r="PNK72" s="379"/>
      <c r="PNL72" s="379"/>
      <c r="PNM72" s="379"/>
      <c r="PNN72" s="379"/>
      <c r="PNO72" s="379"/>
      <c r="PNP72" s="379"/>
      <c r="PNQ72" s="379"/>
      <c r="PNR72" s="379"/>
      <c r="PNS72" s="379"/>
      <c r="PNT72" s="379"/>
      <c r="PNU72" s="379"/>
      <c r="PNV72" s="379"/>
      <c r="PNW72" s="379"/>
      <c r="PNX72" s="379"/>
      <c r="PNY72" s="379"/>
      <c r="PNZ72" s="379"/>
      <c r="POA72" s="379"/>
      <c r="POB72" s="379"/>
      <c r="POC72" s="379"/>
      <c r="POD72" s="379"/>
      <c r="POE72" s="379"/>
      <c r="POF72" s="379"/>
      <c r="POG72" s="379"/>
      <c r="POH72" s="379"/>
      <c r="POI72" s="379"/>
      <c r="POJ72" s="379"/>
      <c r="POK72" s="379"/>
      <c r="POL72" s="379"/>
      <c r="POM72" s="379"/>
      <c r="PON72" s="379"/>
      <c r="POO72" s="379"/>
      <c r="POP72" s="379"/>
      <c r="POQ72" s="379"/>
      <c r="POR72" s="379"/>
      <c r="POS72" s="379"/>
      <c r="POT72" s="379"/>
      <c r="POU72" s="379"/>
      <c r="POV72" s="379"/>
      <c r="POW72" s="379"/>
      <c r="POX72" s="379"/>
      <c r="POY72" s="379"/>
      <c r="POZ72" s="379"/>
      <c r="PPA72" s="379"/>
      <c r="PPB72" s="379"/>
      <c r="PPC72" s="379"/>
      <c r="PPD72" s="379"/>
      <c r="PPE72" s="379"/>
      <c r="PPF72" s="379"/>
      <c r="PPG72" s="379"/>
      <c r="PPH72" s="379"/>
      <c r="PPI72" s="379"/>
      <c r="PPJ72" s="379"/>
      <c r="PPK72" s="379"/>
      <c r="PPL72" s="379"/>
      <c r="PPM72" s="379"/>
      <c r="PPN72" s="379"/>
      <c r="PPO72" s="379"/>
      <c r="PPP72" s="379"/>
      <c r="PPQ72" s="379"/>
      <c r="PPR72" s="379"/>
      <c r="PPS72" s="379"/>
      <c r="PPT72" s="379"/>
      <c r="PPU72" s="379"/>
      <c r="PPV72" s="379"/>
      <c r="PPW72" s="379"/>
      <c r="PPX72" s="379"/>
      <c r="PPY72" s="379"/>
      <c r="PPZ72" s="379"/>
      <c r="PQA72" s="379"/>
      <c r="PQB72" s="379"/>
      <c r="PQC72" s="379"/>
      <c r="PQD72" s="379"/>
      <c r="PQE72" s="379"/>
      <c r="PQF72" s="379"/>
      <c r="PQG72" s="379"/>
      <c r="PQH72" s="379"/>
      <c r="PQI72" s="379"/>
      <c r="PQJ72" s="379"/>
      <c r="PQK72" s="379"/>
      <c r="PQL72" s="379"/>
      <c r="PQM72" s="379"/>
      <c r="PQN72" s="379"/>
      <c r="PQO72" s="379"/>
      <c r="PQP72" s="379"/>
      <c r="PQQ72" s="379"/>
      <c r="PQR72" s="379"/>
      <c r="PQS72" s="379"/>
      <c r="PQT72" s="379"/>
      <c r="PQU72" s="379"/>
      <c r="PQV72" s="379"/>
      <c r="PQW72" s="379"/>
      <c r="PQX72" s="379"/>
      <c r="PQY72" s="379"/>
      <c r="PQZ72" s="379"/>
      <c r="PRA72" s="379"/>
      <c r="PRB72" s="379"/>
      <c r="PRC72" s="379"/>
      <c r="PRD72" s="379"/>
      <c r="PRE72" s="379"/>
      <c r="PRF72" s="379"/>
      <c r="PRG72" s="379"/>
      <c r="PRH72" s="379"/>
      <c r="PRI72" s="379"/>
      <c r="PRJ72" s="379"/>
      <c r="PRK72" s="379"/>
      <c r="PRL72" s="379"/>
      <c r="PRM72" s="379"/>
      <c r="PRN72" s="379"/>
      <c r="PRO72" s="379"/>
      <c r="PRP72" s="379"/>
      <c r="PRQ72" s="379"/>
      <c r="PRR72" s="379"/>
      <c r="PRS72" s="379"/>
      <c r="PRT72" s="379"/>
      <c r="PRU72" s="379"/>
      <c r="PRV72" s="379"/>
      <c r="PRW72" s="379"/>
      <c r="PRX72" s="379"/>
      <c r="PRY72" s="379"/>
      <c r="PRZ72" s="379"/>
      <c r="PSA72" s="379"/>
      <c r="PSB72" s="379"/>
      <c r="PSC72" s="379"/>
      <c r="PSD72" s="379"/>
      <c r="PSE72" s="379"/>
      <c r="PSF72" s="379"/>
      <c r="PSG72" s="379"/>
      <c r="PSH72" s="379"/>
      <c r="PSI72" s="379"/>
      <c r="PSJ72" s="379"/>
      <c r="PSK72" s="379"/>
      <c r="PSL72" s="379"/>
      <c r="PSM72" s="379"/>
      <c r="PSN72" s="379"/>
      <c r="PSO72" s="379"/>
      <c r="PSP72" s="379"/>
      <c r="PSQ72" s="379"/>
      <c r="PSR72" s="379"/>
      <c r="PSS72" s="379"/>
      <c r="PST72" s="379"/>
      <c r="PSU72" s="379"/>
      <c r="PSV72" s="379"/>
      <c r="PSW72" s="379"/>
      <c r="PSX72" s="379"/>
      <c r="PSY72" s="379"/>
      <c r="PSZ72" s="379"/>
      <c r="PTA72" s="379"/>
      <c r="PTB72" s="379"/>
      <c r="PTC72" s="379"/>
      <c r="PTD72" s="379"/>
      <c r="PTE72" s="379"/>
      <c r="PTF72" s="379"/>
      <c r="PTG72" s="379"/>
      <c r="PTH72" s="379"/>
      <c r="PTI72" s="379"/>
      <c r="PTJ72" s="379"/>
      <c r="PTK72" s="379"/>
      <c r="PTL72" s="379"/>
      <c r="PTM72" s="379"/>
      <c r="PTN72" s="379"/>
      <c r="PTO72" s="379"/>
      <c r="PTP72" s="379"/>
      <c r="PTQ72" s="379"/>
      <c r="PTR72" s="379"/>
      <c r="PTS72" s="379"/>
      <c r="PTT72" s="379"/>
      <c r="PTU72" s="379"/>
      <c r="PTV72" s="379"/>
      <c r="PTW72" s="379"/>
      <c r="PTX72" s="379"/>
      <c r="PTY72" s="379"/>
      <c r="PTZ72" s="379"/>
      <c r="PUA72" s="379"/>
      <c r="PUB72" s="379"/>
      <c r="PUC72" s="379"/>
      <c r="PUD72" s="379"/>
      <c r="PUE72" s="379"/>
      <c r="PUF72" s="379"/>
      <c r="PUG72" s="379"/>
      <c r="PUH72" s="379"/>
      <c r="PUI72" s="379"/>
      <c r="PUJ72" s="379"/>
      <c r="PUK72" s="379"/>
      <c r="PUL72" s="379"/>
      <c r="PUM72" s="379"/>
      <c r="PUN72" s="379"/>
      <c r="PUO72" s="379"/>
      <c r="PUP72" s="379"/>
      <c r="PUQ72" s="379"/>
      <c r="PUR72" s="379"/>
      <c r="PUS72" s="379"/>
      <c r="PUT72" s="379"/>
      <c r="PUU72" s="379"/>
      <c r="PUV72" s="379"/>
      <c r="PUW72" s="379"/>
      <c r="PUX72" s="379"/>
      <c r="PUY72" s="379"/>
      <c r="PUZ72" s="379"/>
      <c r="PVA72" s="379"/>
      <c r="PVB72" s="379"/>
      <c r="PVC72" s="379"/>
      <c r="PVD72" s="379"/>
      <c r="PVE72" s="379"/>
      <c r="PVF72" s="379"/>
      <c r="PVG72" s="379"/>
      <c r="PVH72" s="379"/>
      <c r="PVI72" s="379"/>
      <c r="PVJ72" s="379"/>
      <c r="PVK72" s="379"/>
      <c r="PVL72" s="379"/>
      <c r="PVM72" s="379"/>
      <c r="PVN72" s="379"/>
      <c r="PVO72" s="379"/>
      <c r="PVP72" s="379"/>
      <c r="PVQ72" s="379"/>
      <c r="PVR72" s="379"/>
      <c r="PVS72" s="379"/>
      <c r="PVT72" s="379"/>
      <c r="PVU72" s="379"/>
      <c r="PVV72" s="379"/>
      <c r="PVW72" s="379"/>
      <c r="PVX72" s="379"/>
      <c r="PVY72" s="379"/>
      <c r="PVZ72" s="379"/>
      <c r="PWA72" s="379"/>
      <c r="PWB72" s="379"/>
      <c r="PWC72" s="379"/>
      <c r="PWD72" s="379"/>
      <c r="PWE72" s="379"/>
      <c r="PWF72" s="379"/>
      <c r="PWG72" s="379"/>
      <c r="PWH72" s="379"/>
      <c r="PWI72" s="379"/>
      <c r="PWJ72" s="379"/>
      <c r="PWK72" s="379"/>
      <c r="PWL72" s="379"/>
      <c r="PWM72" s="379"/>
      <c r="PWN72" s="379"/>
      <c r="PWO72" s="379"/>
      <c r="PWP72" s="379"/>
      <c r="PWQ72" s="379"/>
      <c r="PWR72" s="379"/>
      <c r="PWS72" s="379"/>
      <c r="PWT72" s="379"/>
      <c r="PWU72" s="379"/>
      <c r="PWV72" s="379"/>
      <c r="PWW72" s="379"/>
      <c r="PWX72" s="379"/>
      <c r="PWY72" s="379"/>
      <c r="PWZ72" s="379"/>
      <c r="PXA72" s="379"/>
      <c r="PXB72" s="379"/>
      <c r="PXC72" s="379"/>
      <c r="PXD72" s="379"/>
      <c r="PXE72" s="379"/>
      <c r="PXF72" s="379"/>
      <c r="PXG72" s="379"/>
      <c r="PXH72" s="379"/>
      <c r="PXI72" s="379"/>
      <c r="PXJ72" s="379"/>
      <c r="PXK72" s="379"/>
      <c r="PXL72" s="379"/>
      <c r="PXM72" s="379"/>
      <c r="PXN72" s="379"/>
      <c r="PXO72" s="379"/>
      <c r="PXP72" s="379"/>
      <c r="PXQ72" s="379"/>
      <c r="PXR72" s="379"/>
      <c r="PXS72" s="379"/>
      <c r="PXT72" s="379"/>
      <c r="PXU72" s="379"/>
      <c r="PXV72" s="379"/>
      <c r="PXW72" s="379"/>
      <c r="PXX72" s="379"/>
      <c r="PXY72" s="379"/>
      <c r="PXZ72" s="379"/>
      <c r="PYA72" s="379"/>
      <c r="PYB72" s="379"/>
      <c r="PYC72" s="379"/>
      <c r="PYD72" s="379"/>
      <c r="PYE72" s="379"/>
      <c r="PYF72" s="379"/>
      <c r="PYG72" s="379"/>
      <c r="PYH72" s="379"/>
      <c r="PYI72" s="379"/>
      <c r="PYJ72" s="379"/>
      <c r="PYK72" s="379"/>
      <c r="PYL72" s="379"/>
      <c r="PYM72" s="379"/>
      <c r="PYN72" s="379"/>
      <c r="PYO72" s="379"/>
      <c r="PYP72" s="379"/>
      <c r="PYQ72" s="379"/>
      <c r="PYR72" s="379"/>
      <c r="PYS72" s="379"/>
      <c r="PYT72" s="379"/>
      <c r="PYU72" s="379"/>
      <c r="PYV72" s="379"/>
      <c r="PYW72" s="379"/>
      <c r="PYX72" s="379"/>
      <c r="PYY72" s="379"/>
      <c r="PYZ72" s="379"/>
      <c r="PZA72" s="379"/>
      <c r="PZB72" s="379"/>
      <c r="PZC72" s="379"/>
      <c r="PZD72" s="379"/>
      <c r="PZE72" s="379"/>
      <c r="PZF72" s="379"/>
      <c r="PZG72" s="379"/>
      <c r="PZH72" s="379"/>
      <c r="PZI72" s="379"/>
      <c r="PZJ72" s="379"/>
      <c r="PZK72" s="379"/>
      <c r="PZL72" s="379"/>
      <c r="PZM72" s="379"/>
      <c r="PZN72" s="379"/>
      <c r="PZO72" s="379"/>
      <c r="PZP72" s="379"/>
      <c r="PZQ72" s="379"/>
      <c r="PZR72" s="379"/>
      <c r="PZS72" s="379"/>
      <c r="PZT72" s="379"/>
      <c r="PZU72" s="379"/>
      <c r="PZV72" s="379"/>
      <c r="PZW72" s="379"/>
      <c r="PZX72" s="379"/>
      <c r="PZY72" s="379"/>
      <c r="PZZ72" s="379"/>
      <c r="QAA72" s="379"/>
      <c r="QAB72" s="379"/>
      <c r="QAC72" s="379"/>
      <c r="QAD72" s="379"/>
      <c r="QAE72" s="379"/>
      <c r="QAF72" s="379"/>
      <c r="QAG72" s="379"/>
      <c r="QAH72" s="379"/>
      <c r="QAI72" s="379"/>
      <c r="QAJ72" s="379"/>
      <c r="QAK72" s="379"/>
      <c r="QAL72" s="379"/>
      <c r="QAM72" s="379"/>
      <c r="QAN72" s="379"/>
      <c r="QAO72" s="379"/>
      <c r="QAP72" s="379"/>
      <c r="QAQ72" s="379"/>
      <c r="QAR72" s="379"/>
      <c r="QAS72" s="379"/>
      <c r="QAT72" s="379"/>
      <c r="QAU72" s="379"/>
      <c r="QAV72" s="379"/>
      <c r="QAW72" s="379"/>
      <c r="QAX72" s="379"/>
      <c r="QAY72" s="379"/>
      <c r="QAZ72" s="379"/>
      <c r="QBA72" s="379"/>
      <c r="QBB72" s="379"/>
      <c r="QBC72" s="379"/>
      <c r="QBD72" s="379"/>
      <c r="QBE72" s="379"/>
      <c r="QBF72" s="379"/>
      <c r="QBG72" s="379"/>
      <c r="QBH72" s="379"/>
      <c r="QBI72" s="379"/>
      <c r="QBJ72" s="379"/>
      <c r="QBK72" s="379"/>
      <c r="QBL72" s="379"/>
      <c r="QBM72" s="379"/>
      <c r="QBN72" s="379"/>
      <c r="QBO72" s="379"/>
      <c r="QBP72" s="379"/>
      <c r="QBQ72" s="379"/>
      <c r="QBR72" s="379"/>
      <c r="QBS72" s="379"/>
      <c r="QBT72" s="379"/>
      <c r="QBU72" s="379"/>
      <c r="QBV72" s="379"/>
      <c r="QBW72" s="379"/>
      <c r="QBX72" s="379"/>
      <c r="QBY72" s="379"/>
      <c r="QBZ72" s="379"/>
      <c r="QCA72" s="379"/>
      <c r="QCB72" s="379"/>
      <c r="QCC72" s="379"/>
      <c r="QCD72" s="379"/>
      <c r="QCE72" s="379"/>
      <c r="QCF72" s="379"/>
      <c r="QCG72" s="379"/>
      <c r="QCH72" s="379"/>
      <c r="QCI72" s="379"/>
      <c r="QCJ72" s="379"/>
      <c r="QCK72" s="379"/>
      <c r="QCL72" s="379"/>
      <c r="QCM72" s="379"/>
      <c r="QCN72" s="379"/>
      <c r="QCO72" s="379"/>
      <c r="QCP72" s="379"/>
      <c r="QCQ72" s="379"/>
      <c r="QCR72" s="379"/>
      <c r="QCS72" s="379"/>
      <c r="QCT72" s="379"/>
      <c r="QCU72" s="379"/>
      <c r="QCV72" s="379"/>
      <c r="QCW72" s="379"/>
      <c r="QCX72" s="379"/>
      <c r="QCY72" s="379"/>
      <c r="QCZ72" s="379"/>
      <c r="QDA72" s="379"/>
      <c r="QDB72" s="379"/>
      <c r="QDC72" s="379"/>
      <c r="QDD72" s="379"/>
      <c r="QDE72" s="379"/>
      <c r="QDF72" s="379"/>
      <c r="QDG72" s="379"/>
      <c r="QDH72" s="379"/>
      <c r="QDI72" s="379"/>
      <c r="QDJ72" s="379"/>
      <c r="QDK72" s="379"/>
      <c r="QDL72" s="379"/>
      <c r="QDM72" s="379"/>
      <c r="QDN72" s="379"/>
      <c r="QDO72" s="379"/>
      <c r="QDP72" s="379"/>
      <c r="QDQ72" s="379"/>
      <c r="QDR72" s="379"/>
      <c r="QDS72" s="379"/>
      <c r="QDT72" s="379"/>
      <c r="QDU72" s="379"/>
      <c r="QDV72" s="379"/>
      <c r="QDW72" s="379"/>
      <c r="QDX72" s="379"/>
      <c r="QDY72" s="379"/>
      <c r="QDZ72" s="379"/>
      <c r="QEA72" s="379"/>
      <c r="QEB72" s="379"/>
      <c r="QEC72" s="379"/>
      <c r="QED72" s="379"/>
      <c r="QEE72" s="379"/>
      <c r="QEF72" s="379"/>
      <c r="QEG72" s="379"/>
      <c r="QEH72" s="379"/>
      <c r="QEI72" s="379"/>
      <c r="QEJ72" s="379"/>
      <c r="QEK72" s="379"/>
      <c r="QEL72" s="379"/>
      <c r="QEM72" s="379"/>
      <c r="QEN72" s="379"/>
      <c r="QEO72" s="379"/>
      <c r="QEP72" s="379"/>
      <c r="QEQ72" s="379"/>
      <c r="QER72" s="379"/>
      <c r="QES72" s="379"/>
      <c r="QET72" s="379"/>
      <c r="QEU72" s="379"/>
      <c r="QEV72" s="379"/>
      <c r="QEW72" s="379"/>
      <c r="QEX72" s="379"/>
      <c r="QEY72" s="379"/>
      <c r="QEZ72" s="379"/>
      <c r="QFA72" s="379"/>
      <c r="QFB72" s="379"/>
      <c r="QFC72" s="379"/>
      <c r="QFD72" s="379"/>
      <c r="QFE72" s="379"/>
      <c r="QFF72" s="379"/>
      <c r="QFG72" s="379"/>
      <c r="QFH72" s="379"/>
      <c r="QFI72" s="379"/>
      <c r="QFJ72" s="379"/>
      <c r="QFK72" s="379"/>
      <c r="QFL72" s="379"/>
      <c r="QFM72" s="379"/>
      <c r="QFN72" s="379"/>
      <c r="QFO72" s="379"/>
      <c r="QFP72" s="379"/>
      <c r="QFQ72" s="379"/>
      <c r="QFR72" s="379"/>
      <c r="QFS72" s="379"/>
      <c r="QFT72" s="379"/>
      <c r="QFU72" s="379"/>
      <c r="QFV72" s="379"/>
      <c r="QFW72" s="379"/>
      <c r="QFX72" s="379"/>
      <c r="QFY72" s="379"/>
      <c r="QFZ72" s="379"/>
      <c r="QGA72" s="379"/>
      <c r="QGB72" s="379"/>
      <c r="QGC72" s="379"/>
      <c r="QGD72" s="379"/>
      <c r="QGE72" s="379"/>
      <c r="QGF72" s="379"/>
      <c r="QGG72" s="379"/>
      <c r="QGH72" s="379"/>
      <c r="QGI72" s="379"/>
      <c r="QGJ72" s="379"/>
      <c r="QGK72" s="379"/>
      <c r="QGL72" s="379"/>
      <c r="QGM72" s="379"/>
      <c r="QGN72" s="379"/>
      <c r="QGO72" s="379"/>
      <c r="QGP72" s="379"/>
      <c r="QGQ72" s="379"/>
      <c r="QGR72" s="379"/>
      <c r="QGS72" s="379"/>
      <c r="QGT72" s="379"/>
      <c r="QGU72" s="379"/>
      <c r="QGV72" s="379"/>
      <c r="QGW72" s="379"/>
      <c r="QGX72" s="379"/>
      <c r="QGY72" s="379"/>
      <c r="QGZ72" s="379"/>
      <c r="QHA72" s="379"/>
      <c r="QHB72" s="379"/>
      <c r="QHC72" s="379"/>
      <c r="QHD72" s="379"/>
      <c r="QHE72" s="379"/>
      <c r="QHF72" s="379"/>
      <c r="QHG72" s="379"/>
      <c r="QHH72" s="379"/>
      <c r="QHI72" s="379"/>
      <c r="QHJ72" s="379"/>
      <c r="QHK72" s="379"/>
      <c r="QHL72" s="379"/>
      <c r="QHM72" s="379"/>
      <c r="QHN72" s="379"/>
      <c r="QHO72" s="379"/>
      <c r="QHP72" s="379"/>
      <c r="QHQ72" s="379"/>
      <c r="QHR72" s="379"/>
      <c r="QHS72" s="379"/>
      <c r="QHT72" s="379"/>
      <c r="QHU72" s="379"/>
      <c r="QHV72" s="379"/>
      <c r="QHW72" s="379"/>
      <c r="QHX72" s="379"/>
      <c r="QHY72" s="379"/>
      <c r="QHZ72" s="379"/>
      <c r="QIA72" s="379"/>
      <c r="QIB72" s="379"/>
      <c r="QIC72" s="379"/>
      <c r="QID72" s="379"/>
      <c r="QIE72" s="379"/>
      <c r="QIF72" s="379"/>
      <c r="QIG72" s="379"/>
      <c r="QIH72" s="379"/>
      <c r="QII72" s="379"/>
      <c r="QIJ72" s="379"/>
      <c r="QIK72" s="379"/>
      <c r="QIL72" s="379"/>
      <c r="QIM72" s="379"/>
      <c r="QIN72" s="379"/>
      <c r="QIO72" s="379"/>
      <c r="QIP72" s="379"/>
      <c r="QIQ72" s="379"/>
      <c r="QIR72" s="379"/>
      <c r="QIS72" s="379"/>
      <c r="QIT72" s="379"/>
      <c r="QIU72" s="379"/>
      <c r="QIV72" s="379"/>
      <c r="QIW72" s="379"/>
      <c r="QIX72" s="379"/>
      <c r="QIY72" s="379"/>
      <c r="QIZ72" s="379"/>
      <c r="QJA72" s="379"/>
      <c r="QJB72" s="379"/>
      <c r="QJC72" s="379"/>
      <c r="QJD72" s="379"/>
      <c r="QJE72" s="379"/>
      <c r="QJF72" s="379"/>
      <c r="QJG72" s="379"/>
      <c r="QJH72" s="379"/>
      <c r="QJI72" s="379"/>
      <c r="QJJ72" s="379"/>
      <c r="QJK72" s="379"/>
      <c r="QJL72" s="379"/>
      <c r="QJM72" s="379"/>
      <c r="QJN72" s="379"/>
      <c r="QJO72" s="379"/>
      <c r="QJP72" s="379"/>
      <c r="QJQ72" s="379"/>
      <c r="QJR72" s="379"/>
      <c r="QJS72" s="379"/>
      <c r="QJT72" s="379"/>
      <c r="QJU72" s="379"/>
      <c r="QJV72" s="379"/>
      <c r="QJW72" s="379"/>
      <c r="QJX72" s="379"/>
      <c r="QJY72" s="379"/>
      <c r="QJZ72" s="379"/>
      <c r="QKA72" s="379"/>
      <c r="QKB72" s="379"/>
      <c r="QKC72" s="379"/>
      <c r="QKD72" s="379"/>
      <c r="QKE72" s="379"/>
      <c r="QKF72" s="379"/>
      <c r="QKG72" s="379"/>
      <c r="QKH72" s="379"/>
      <c r="QKI72" s="379"/>
      <c r="QKJ72" s="379"/>
      <c r="QKK72" s="379"/>
      <c r="QKL72" s="379"/>
      <c r="QKM72" s="379"/>
      <c r="QKN72" s="379"/>
      <c r="QKO72" s="379"/>
      <c r="QKP72" s="379"/>
      <c r="QKQ72" s="379"/>
      <c r="QKR72" s="379"/>
      <c r="QKS72" s="379"/>
      <c r="QKT72" s="379"/>
      <c r="QKU72" s="379"/>
      <c r="QKV72" s="379"/>
      <c r="QKW72" s="379"/>
      <c r="QKX72" s="379"/>
      <c r="QKY72" s="379"/>
      <c r="QKZ72" s="379"/>
      <c r="QLA72" s="379"/>
      <c r="QLB72" s="379"/>
      <c r="QLC72" s="379"/>
      <c r="QLD72" s="379"/>
      <c r="QLE72" s="379"/>
      <c r="QLF72" s="379"/>
      <c r="QLG72" s="379"/>
      <c r="QLH72" s="379"/>
      <c r="QLI72" s="379"/>
      <c r="QLJ72" s="379"/>
      <c r="QLK72" s="379"/>
      <c r="QLL72" s="379"/>
      <c r="QLM72" s="379"/>
      <c r="QLN72" s="379"/>
      <c r="QLO72" s="379"/>
      <c r="QLP72" s="379"/>
      <c r="QLQ72" s="379"/>
      <c r="QLR72" s="379"/>
      <c r="QLS72" s="379"/>
      <c r="QLT72" s="379"/>
      <c r="QLU72" s="379"/>
      <c r="QLV72" s="379"/>
      <c r="QLW72" s="379"/>
      <c r="QLX72" s="379"/>
      <c r="QLY72" s="379"/>
      <c r="QLZ72" s="379"/>
      <c r="QMA72" s="379"/>
      <c r="QMB72" s="379"/>
      <c r="QMC72" s="379"/>
      <c r="QMD72" s="379"/>
      <c r="QME72" s="379"/>
      <c r="QMF72" s="379"/>
      <c r="QMG72" s="379"/>
      <c r="QMH72" s="379"/>
      <c r="QMI72" s="379"/>
      <c r="QMJ72" s="379"/>
      <c r="QMK72" s="379"/>
      <c r="QML72" s="379"/>
      <c r="QMM72" s="379"/>
      <c r="QMN72" s="379"/>
      <c r="QMO72" s="379"/>
      <c r="QMP72" s="379"/>
      <c r="QMQ72" s="379"/>
      <c r="QMR72" s="379"/>
      <c r="QMS72" s="379"/>
      <c r="QMT72" s="379"/>
      <c r="QMU72" s="379"/>
      <c r="QMV72" s="379"/>
      <c r="QMW72" s="379"/>
      <c r="QMX72" s="379"/>
      <c r="QMY72" s="379"/>
      <c r="QMZ72" s="379"/>
      <c r="QNA72" s="379"/>
      <c r="QNB72" s="379"/>
      <c r="QNC72" s="379"/>
      <c r="QND72" s="379"/>
      <c r="QNE72" s="379"/>
      <c r="QNF72" s="379"/>
      <c r="QNG72" s="379"/>
      <c r="QNH72" s="379"/>
      <c r="QNI72" s="379"/>
      <c r="QNJ72" s="379"/>
      <c r="QNK72" s="379"/>
      <c r="QNL72" s="379"/>
      <c r="QNM72" s="379"/>
      <c r="QNN72" s="379"/>
      <c r="QNO72" s="379"/>
      <c r="QNP72" s="379"/>
      <c r="QNQ72" s="379"/>
      <c r="QNR72" s="379"/>
      <c r="QNS72" s="379"/>
      <c r="QNT72" s="379"/>
      <c r="QNU72" s="379"/>
      <c r="QNV72" s="379"/>
      <c r="QNW72" s="379"/>
      <c r="QNX72" s="379"/>
      <c r="QNY72" s="379"/>
      <c r="QNZ72" s="379"/>
      <c r="QOA72" s="379"/>
      <c r="QOB72" s="379"/>
      <c r="QOC72" s="379"/>
      <c r="QOD72" s="379"/>
      <c r="QOE72" s="379"/>
      <c r="QOF72" s="379"/>
      <c r="QOG72" s="379"/>
      <c r="QOH72" s="379"/>
      <c r="QOI72" s="379"/>
      <c r="QOJ72" s="379"/>
      <c r="QOK72" s="379"/>
      <c r="QOL72" s="379"/>
      <c r="QOM72" s="379"/>
      <c r="QON72" s="379"/>
      <c r="QOO72" s="379"/>
      <c r="QOP72" s="379"/>
      <c r="QOQ72" s="379"/>
      <c r="QOR72" s="379"/>
      <c r="QOS72" s="379"/>
      <c r="QOT72" s="379"/>
      <c r="QOU72" s="379"/>
      <c r="QOV72" s="379"/>
      <c r="QOW72" s="379"/>
      <c r="QOX72" s="379"/>
      <c r="QOY72" s="379"/>
      <c r="QOZ72" s="379"/>
      <c r="QPA72" s="379"/>
      <c r="QPB72" s="379"/>
      <c r="QPC72" s="379"/>
      <c r="QPD72" s="379"/>
      <c r="QPE72" s="379"/>
      <c r="QPF72" s="379"/>
      <c r="QPG72" s="379"/>
      <c r="QPH72" s="379"/>
      <c r="QPI72" s="379"/>
      <c r="QPJ72" s="379"/>
      <c r="QPK72" s="379"/>
      <c r="QPL72" s="379"/>
      <c r="QPM72" s="379"/>
      <c r="QPN72" s="379"/>
      <c r="QPO72" s="379"/>
      <c r="QPP72" s="379"/>
      <c r="QPQ72" s="379"/>
      <c r="QPR72" s="379"/>
      <c r="QPS72" s="379"/>
      <c r="QPT72" s="379"/>
      <c r="QPU72" s="379"/>
      <c r="QPV72" s="379"/>
      <c r="QPW72" s="379"/>
      <c r="QPX72" s="379"/>
      <c r="QPY72" s="379"/>
      <c r="QPZ72" s="379"/>
      <c r="QQA72" s="379"/>
      <c r="QQB72" s="379"/>
      <c r="QQC72" s="379"/>
      <c r="QQD72" s="379"/>
      <c r="QQE72" s="379"/>
      <c r="QQF72" s="379"/>
      <c r="QQG72" s="379"/>
      <c r="QQH72" s="379"/>
      <c r="QQI72" s="379"/>
      <c r="QQJ72" s="379"/>
      <c r="QQK72" s="379"/>
      <c r="QQL72" s="379"/>
      <c r="QQM72" s="379"/>
      <c r="QQN72" s="379"/>
      <c r="QQO72" s="379"/>
      <c r="QQP72" s="379"/>
      <c r="QQQ72" s="379"/>
      <c r="QQR72" s="379"/>
      <c r="QQS72" s="379"/>
      <c r="QQT72" s="379"/>
      <c r="QQU72" s="379"/>
      <c r="QQV72" s="379"/>
      <c r="QQW72" s="379"/>
      <c r="QQX72" s="379"/>
      <c r="QQY72" s="379"/>
      <c r="QQZ72" s="379"/>
      <c r="QRA72" s="379"/>
      <c r="QRB72" s="379"/>
      <c r="QRC72" s="379"/>
      <c r="QRD72" s="379"/>
      <c r="QRE72" s="379"/>
      <c r="QRF72" s="379"/>
      <c r="QRG72" s="379"/>
      <c r="QRH72" s="379"/>
      <c r="QRI72" s="379"/>
      <c r="QRJ72" s="379"/>
      <c r="QRK72" s="379"/>
      <c r="QRL72" s="379"/>
      <c r="QRM72" s="379"/>
      <c r="QRN72" s="379"/>
      <c r="QRO72" s="379"/>
      <c r="QRP72" s="379"/>
      <c r="QRQ72" s="379"/>
      <c r="QRR72" s="379"/>
      <c r="QRS72" s="379"/>
      <c r="QRT72" s="379"/>
      <c r="QRU72" s="379"/>
      <c r="QRV72" s="379"/>
      <c r="QRW72" s="379"/>
      <c r="QRX72" s="379"/>
      <c r="QRY72" s="379"/>
    </row>
    <row r="73" spans="1:11985">
      <c r="A73" s="98"/>
      <c r="B73" s="724" t="s">
        <v>484</v>
      </c>
      <c r="C73" s="365" t="s">
        <v>183</v>
      </c>
      <c r="D73" s="74"/>
      <c r="E73" s="99">
        <v>290</v>
      </c>
      <c r="F73" s="638">
        <f>J73+K73+L73</f>
        <v>2306</v>
      </c>
      <c r="G73" s="632" t="s">
        <v>335</v>
      </c>
      <c r="H73" s="107" t="s">
        <v>415</v>
      </c>
      <c r="I73" s="694"/>
      <c r="J73" s="637">
        <v>1844</v>
      </c>
      <c r="K73" s="642">
        <v>462</v>
      </c>
      <c r="L73" s="642"/>
      <c r="M73" s="379"/>
      <c r="N73" s="220"/>
      <c r="O73" s="220"/>
    </row>
    <row r="74" spans="1:11985">
      <c r="A74" s="105"/>
      <c r="B74" s="58"/>
      <c r="C74" s="68" t="s">
        <v>77</v>
      </c>
      <c r="D74" s="58"/>
      <c r="E74" s="58"/>
      <c r="F74" s="58"/>
      <c r="G74" s="58"/>
      <c r="H74" s="58"/>
      <c r="I74" s="342"/>
      <c r="J74" s="642"/>
      <c r="K74" s="642"/>
      <c r="L74" s="642"/>
      <c r="M74" s="379"/>
      <c r="N74" s="220"/>
      <c r="O74" s="220"/>
    </row>
    <row r="75" spans="1:11985">
      <c r="A75" s="105"/>
      <c r="B75" s="724" t="s">
        <v>485</v>
      </c>
      <c r="C75" s="94" t="s">
        <v>59</v>
      </c>
      <c r="D75" s="55"/>
      <c r="E75" s="55">
        <v>290</v>
      </c>
      <c r="F75" s="638">
        <f>J75+K75+L75</f>
        <v>2306</v>
      </c>
      <c r="G75" s="632" t="s">
        <v>335</v>
      </c>
      <c r="H75" s="107" t="s">
        <v>415</v>
      </c>
      <c r="I75" s="534"/>
      <c r="J75" s="637">
        <v>1844</v>
      </c>
      <c r="K75" s="645">
        <v>462</v>
      </c>
      <c r="L75" s="645"/>
      <c r="M75" s="379"/>
      <c r="N75" s="282"/>
      <c r="O75" s="282"/>
    </row>
    <row r="76" spans="1:11985">
      <c r="A76" s="106"/>
      <c r="B76" s="55"/>
      <c r="C76" s="55" t="s">
        <v>78</v>
      </c>
      <c r="D76" s="55"/>
      <c r="E76" s="55"/>
      <c r="F76" s="55"/>
      <c r="G76" s="55"/>
      <c r="H76" s="55"/>
      <c r="I76" s="534"/>
      <c r="J76" s="645"/>
      <c r="K76" s="645"/>
      <c r="L76" s="645"/>
      <c r="M76" s="379"/>
      <c r="N76" s="282"/>
      <c r="O76" s="282"/>
    </row>
    <row r="77" spans="1:11985" ht="16.25" thickBot="1">
      <c r="A77" s="628"/>
      <c r="B77" s="725" t="s">
        <v>486</v>
      </c>
      <c r="C77" s="629" t="s">
        <v>152</v>
      </c>
      <c r="D77" s="392"/>
      <c r="E77" s="392">
        <v>290</v>
      </c>
      <c r="F77" s="653">
        <f>J77+K77+L77</f>
        <v>2306</v>
      </c>
      <c r="G77" s="633" t="s">
        <v>335</v>
      </c>
      <c r="H77" s="107" t="s">
        <v>415</v>
      </c>
      <c r="I77" s="536"/>
      <c r="J77" s="637">
        <v>1844</v>
      </c>
      <c r="K77" s="645">
        <v>462</v>
      </c>
      <c r="L77" s="645"/>
      <c r="M77" s="379"/>
      <c r="N77" s="282"/>
      <c r="O77" s="282"/>
    </row>
    <row r="79" spans="1:11985">
      <c r="H79" s="384" t="s">
        <v>201</v>
      </c>
      <c r="I79" s="384" t="s">
        <v>203</v>
      </c>
      <c r="K79" s="646"/>
    </row>
    <row r="80" spans="1:11985">
      <c r="E80" s="621"/>
      <c r="H80" s="385" t="s">
        <v>204</v>
      </c>
      <c r="I80" s="385" t="s">
        <v>206</v>
      </c>
      <c r="K80" s="647"/>
    </row>
    <row r="81" spans="4:11">
      <c r="D81" s="84"/>
      <c r="E81" s="622"/>
      <c r="H81" s="385" t="s">
        <v>207</v>
      </c>
      <c r="I81" s="385" t="s">
        <v>209</v>
      </c>
      <c r="K81" s="647"/>
    </row>
    <row r="82" spans="4:11">
      <c r="D82" s="84"/>
      <c r="E82" s="622"/>
      <c r="H82" s="385" t="s">
        <v>210</v>
      </c>
      <c r="I82" s="385" t="s">
        <v>209</v>
      </c>
      <c r="K82" s="647"/>
    </row>
    <row r="83" spans="4:11">
      <c r="D83" s="84"/>
      <c r="E83" s="622"/>
      <c r="H83" s="386" t="s">
        <v>211</v>
      </c>
      <c r="I83" s="386" t="s">
        <v>209</v>
      </c>
      <c r="K83" s="648"/>
    </row>
    <row r="84" spans="4:11">
      <c r="D84" s="84"/>
      <c r="E84" s="598"/>
      <c r="H84" s="386" t="s">
        <v>212</v>
      </c>
      <c r="I84" s="386" t="s">
        <v>209</v>
      </c>
      <c r="K84" s="648"/>
    </row>
    <row r="85" spans="4:11">
      <c r="H85" s="386" t="s">
        <v>213</v>
      </c>
      <c r="I85" s="386" t="s">
        <v>215</v>
      </c>
      <c r="K85" s="648"/>
    </row>
    <row r="86" spans="4:11">
      <c r="H86" s="386" t="s">
        <v>216</v>
      </c>
      <c r="I86" s="386" t="s">
        <v>218</v>
      </c>
      <c r="K86" s="648"/>
    </row>
    <row r="87" spans="4:11">
      <c r="H87" s="386" t="s">
        <v>219</v>
      </c>
      <c r="I87" s="386" t="s">
        <v>218</v>
      </c>
      <c r="K87" s="648"/>
    </row>
    <row r="88" spans="4:11">
      <c r="H88" s="386" t="s">
        <v>220</v>
      </c>
      <c r="I88" s="386" t="s">
        <v>218</v>
      </c>
      <c r="K88" s="648"/>
    </row>
    <row r="89" spans="4:11">
      <c r="H89" s="385" t="s">
        <v>221</v>
      </c>
      <c r="I89" s="385" t="s">
        <v>218</v>
      </c>
      <c r="K89" s="647"/>
    </row>
  </sheetData>
  <conditionalFormatting sqref="J27">
    <cfRule type="expression" dxfId="1103" priority="722">
      <formula>INDIRECT("A"&amp;ROW())=7</formula>
    </cfRule>
  </conditionalFormatting>
  <conditionalFormatting sqref="J27">
    <cfRule type="expression" dxfId="1102" priority="723">
      <formula>INDIRECT("A"&amp;ROW())=6</formula>
    </cfRule>
  </conditionalFormatting>
  <conditionalFormatting sqref="J27">
    <cfRule type="expression" dxfId="1101" priority="724">
      <formula>INDIRECT("A"&amp;ROW())=5</formula>
    </cfRule>
  </conditionalFormatting>
  <conditionalFormatting sqref="J27">
    <cfRule type="expression" dxfId="1100" priority="725">
      <formula>INDIRECT("A"&amp;ROW())=4</formula>
    </cfRule>
  </conditionalFormatting>
  <conditionalFormatting sqref="J27">
    <cfRule type="expression" dxfId="1099" priority="727">
      <formula>INDIRECT("A"&amp;ROW())=2</formula>
    </cfRule>
  </conditionalFormatting>
  <conditionalFormatting sqref="J27">
    <cfRule type="expression" dxfId="1098" priority="728">
      <formula>INDIRECT("A"&amp;ROW())=1</formula>
    </cfRule>
  </conditionalFormatting>
  <conditionalFormatting sqref="J27">
    <cfRule type="expression" dxfId="1097" priority="721" stopIfTrue="1">
      <formula>INDIRECT("A"&amp;ROW())=0</formula>
    </cfRule>
  </conditionalFormatting>
  <conditionalFormatting sqref="J27">
    <cfRule type="expression" dxfId="1096" priority="726">
      <formula>INDIRECT("A"&amp;ROW())=3</formula>
    </cfRule>
  </conditionalFormatting>
  <conditionalFormatting sqref="J28">
    <cfRule type="expression" dxfId="1095" priority="714">
      <formula>INDIRECT("A"&amp;ROW())=7</formula>
    </cfRule>
  </conditionalFormatting>
  <conditionalFormatting sqref="J28">
    <cfRule type="expression" dxfId="1094" priority="715">
      <formula>INDIRECT("A"&amp;ROW())=6</formula>
    </cfRule>
  </conditionalFormatting>
  <conditionalFormatting sqref="J28">
    <cfRule type="expression" dxfId="1093" priority="716">
      <formula>INDIRECT("A"&amp;ROW())=5</formula>
    </cfRule>
  </conditionalFormatting>
  <conditionalFormatting sqref="J28">
    <cfRule type="expression" dxfId="1092" priority="717">
      <formula>INDIRECT("A"&amp;ROW())=4</formula>
    </cfRule>
  </conditionalFormatting>
  <conditionalFormatting sqref="J28">
    <cfRule type="expression" dxfId="1091" priority="719">
      <formula>INDIRECT("A"&amp;ROW())=2</formula>
    </cfRule>
  </conditionalFormatting>
  <conditionalFormatting sqref="J28">
    <cfRule type="expression" dxfId="1090" priority="720">
      <formula>INDIRECT("A"&amp;ROW())=1</formula>
    </cfRule>
  </conditionalFormatting>
  <conditionalFormatting sqref="J28">
    <cfRule type="expression" dxfId="1089" priority="713" stopIfTrue="1">
      <formula>INDIRECT("A"&amp;ROW())=0</formula>
    </cfRule>
  </conditionalFormatting>
  <conditionalFormatting sqref="J28">
    <cfRule type="expression" dxfId="1088" priority="718">
      <formula>INDIRECT("A"&amp;ROW())=3</formula>
    </cfRule>
  </conditionalFormatting>
  <conditionalFormatting sqref="J30">
    <cfRule type="expression" dxfId="1087" priority="690">
      <formula>INDIRECT("A"&amp;ROW())=7</formula>
    </cfRule>
  </conditionalFormatting>
  <conditionalFormatting sqref="J30">
    <cfRule type="expression" dxfId="1086" priority="691">
      <formula>INDIRECT("A"&amp;ROW())=6</formula>
    </cfRule>
  </conditionalFormatting>
  <conditionalFormatting sqref="J30">
    <cfRule type="expression" dxfId="1085" priority="692">
      <formula>INDIRECT("A"&amp;ROW())=5</formula>
    </cfRule>
  </conditionalFormatting>
  <conditionalFormatting sqref="J30">
    <cfRule type="expression" dxfId="1084" priority="693">
      <formula>INDIRECT("A"&amp;ROW())=4</formula>
    </cfRule>
  </conditionalFormatting>
  <conditionalFormatting sqref="J30">
    <cfRule type="expression" dxfId="1083" priority="695">
      <formula>INDIRECT("A"&amp;ROW())=2</formula>
    </cfRule>
  </conditionalFormatting>
  <conditionalFormatting sqref="J30">
    <cfRule type="expression" dxfId="1082" priority="696">
      <formula>INDIRECT("A"&amp;ROW())=1</formula>
    </cfRule>
  </conditionalFormatting>
  <conditionalFormatting sqref="J30">
    <cfRule type="expression" dxfId="1081" priority="689" stopIfTrue="1">
      <formula>INDIRECT("A"&amp;ROW())=0</formula>
    </cfRule>
  </conditionalFormatting>
  <conditionalFormatting sqref="J30">
    <cfRule type="expression" dxfId="1080" priority="694">
      <formula>INDIRECT("A"&amp;ROW())=3</formula>
    </cfRule>
  </conditionalFormatting>
  <conditionalFormatting sqref="G32">
    <cfRule type="expression" dxfId="1079" priority="674">
      <formula>INDIRECT("A"&amp;ROW())=7</formula>
    </cfRule>
  </conditionalFormatting>
  <conditionalFormatting sqref="G32">
    <cfRule type="expression" dxfId="1078" priority="675">
      <formula>INDIRECT("A"&amp;ROW())=6</formula>
    </cfRule>
  </conditionalFormatting>
  <conditionalFormatting sqref="G32">
    <cfRule type="expression" dxfId="1077" priority="676">
      <formula>INDIRECT("A"&amp;ROW())=5</formula>
    </cfRule>
  </conditionalFormatting>
  <conditionalFormatting sqref="G32">
    <cfRule type="expression" dxfId="1076" priority="677">
      <formula>INDIRECT("A"&amp;ROW())=4</formula>
    </cfRule>
  </conditionalFormatting>
  <conditionalFormatting sqref="G32">
    <cfRule type="expression" dxfId="1075" priority="679">
      <formula>INDIRECT("A"&amp;ROW())=2</formula>
    </cfRule>
  </conditionalFormatting>
  <conditionalFormatting sqref="G32">
    <cfRule type="expression" dxfId="1074" priority="680">
      <formula>INDIRECT("A"&amp;ROW())=1</formula>
    </cfRule>
  </conditionalFormatting>
  <conditionalFormatting sqref="G32">
    <cfRule type="expression" dxfId="1073" priority="673" stopIfTrue="1">
      <formula>INDIRECT("A"&amp;ROW())=0</formula>
    </cfRule>
  </conditionalFormatting>
  <conditionalFormatting sqref="G32">
    <cfRule type="expression" dxfId="1072" priority="678">
      <formula>INDIRECT("A"&amp;ROW())=3</formula>
    </cfRule>
  </conditionalFormatting>
  <conditionalFormatting sqref="J48">
    <cfRule type="expression" dxfId="1071" priority="666">
      <formula>INDIRECT("A"&amp;ROW())=7</formula>
    </cfRule>
  </conditionalFormatting>
  <conditionalFormatting sqref="J48">
    <cfRule type="expression" dxfId="1070" priority="667">
      <formula>INDIRECT("A"&amp;ROW())=6</formula>
    </cfRule>
  </conditionalFormatting>
  <conditionalFormatting sqref="J48">
    <cfRule type="expression" dxfId="1069" priority="668">
      <formula>INDIRECT("A"&amp;ROW())=5</formula>
    </cfRule>
  </conditionalFormatting>
  <conditionalFormatting sqref="J48">
    <cfRule type="expression" dxfId="1068" priority="669">
      <formula>INDIRECT("A"&amp;ROW())=4</formula>
    </cfRule>
  </conditionalFormatting>
  <conditionalFormatting sqref="J48">
    <cfRule type="expression" dxfId="1067" priority="671">
      <formula>INDIRECT("A"&amp;ROW())=2</formula>
    </cfRule>
  </conditionalFormatting>
  <conditionalFormatting sqref="J48">
    <cfRule type="expression" dxfId="1066" priority="672">
      <formula>INDIRECT("A"&amp;ROW())=1</formula>
    </cfRule>
  </conditionalFormatting>
  <conditionalFormatting sqref="J48">
    <cfRule type="expression" dxfId="1065" priority="665" stopIfTrue="1">
      <formula>INDIRECT("A"&amp;ROW())=0</formula>
    </cfRule>
  </conditionalFormatting>
  <conditionalFormatting sqref="J48">
    <cfRule type="expression" dxfId="1064" priority="670">
      <formula>INDIRECT("A"&amp;ROW())=3</formula>
    </cfRule>
  </conditionalFormatting>
  <conditionalFormatting sqref="G48">
    <cfRule type="expression" dxfId="1063" priority="658">
      <formula>INDIRECT("A"&amp;ROW())=7</formula>
    </cfRule>
  </conditionalFormatting>
  <conditionalFormatting sqref="G48">
    <cfRule type="expression" dxfId="1062" priority="659">
      <formula>INDIRECT("A"&amp;ROW())=6</formula>
    </cfRule>
  </conditionalFormatting>
  <conditionalFormatting sqref="G48">
    <cfRule type="expression" dxfId="1061" priority="660">
      <formula>INDIRECT("A"&amp;ROW())=5</formula>
    </cfRule>
  </conditionalFormatting>
  <conditionalFormatting sqref="G48">
    <cfRule type="expression" dxfId="1060" priority="661">
      <formula>INDIRECT("A"&amp;ROW())=4</formula>
    </cfRule>
  </conditionalFormatting>
  <conditionalFormatting sqref="G48">
    <cfRule type="expression" dxfId="1059" priority="663">
      <formula>INDIRECT("A"&amp;ROW())=2</formula>
    </cfRule>
  </conditionalFormatting>
  <conditionalFormatting sqref="G48">
    <cfRule type="expression" dxfId="1058" priority="664">
      <formula>INDIRECT("A"&amp;ROW())=1</formula>
    </cfRule>
  </conditionalFormatting>
  <conditionalFormatting sqref="G48">
    <cfRule type="expression" dxfId="1057" priority="657" stopIfTrue="1">
      <formula>INDIRECT("A"&amp;ROW())=0</formula>
    </cfRule>
  </conditionalFormatting>
  <conditionalFormatting sqref="G48">
    <cfRule type="expression" dxfId="1056" priority="662">
      <formula>INDIRECT("A"&amp;ROW())=3</formula>
    </cfRule>
  </conditionalFormatting>
  <conditionalFormatting sqref="J33">
    <cfRule type="expression" dxfId="1055" priority="642">
      <formula>INDIRECT("A"&amp;ROW())=7</formula>
    </cfRule>
  </conditionalFormatting>
  <conditionalFormatting sqref="J33">
    <cfRule type="expression" dxfId="1054" priority="643">
      <formula>INDIRECT("A"&amp;ROW())=6</formula>
    </cfRule>
  </conditionalFormatting>
  <conditionalFormatting sqref="J33">
    <cfRule type="expression" dxfId="1053" priority="644">
      <formula>INDIRECT("A"&amp;ROW())=5</formula>
    </cfRule>
  </conditionalFormatting>
  <conditionalFormatting sqref="J33">
    <cfRule type="expression" dxfId="1052" priority="645">
      <formula>INDIRECT("A"&amp;ROW())=4</formula>
    </cfRule>
  </conditionalFormatting>
  <conditionalFormatting sqref="J33">
    <cfRule type="expression" dxfId="1051" priority="647">
      <formula>INDIRECT("A"&amp;ROW())=2</formula>
    </cfRule>
  </conditionalFormatting>
  <conditionalFormatting sqref="J33">
    <cfRule type="expression" dxfId="1050" priority="648">
      <formula>INDIRECT("A"&amp;ROW())=1</formula>
    </cfRule>
  </conditionalFormatting>
  <conditionalFormatting sqref="J33">
    <cfRule type="expression" dxfId="1049" priority="641" stopIfTrue="1">
      <formula>INDIRECT("A"&amp;ROW())=0</formula>
    </cfRule>
  </conditionalFormatting>
  <conditionalFormatting sqref="J33">
    <cfRule type="expression" dxfId="1048" priority="646">
      <formula>INDIRECT("A"&amp;ROW())=3</formula>
    </cfRule>
  </conditionalFormatting>
  <conditionalFormatting sqref="G33">
    <cfRule type="expression" dxfId="1047" priority="634">
      <formula>INDIRECT("A"&amp;ROW())=7</formula>
    </cfRule>
  </conditionalFormatting>
  <conditionalFormatting sqref="G33">
    <cfRule type="expression" dxfId="1046" priority="635">
      <formula>INDIRECT("A"&amp;ROW())=6</formula>
    </cfRule>
  </conditionalFormatting>
  <conditionalFormatting sqref="G33">
    <cfRule type="expression" dxfId="1045" priority="636">
      <formula>INDIRECT("A"&amp;ROW())=5</formula>
    </cfRule>
  </conditionalFormatting>
  <conditionalFormatting sqref="G33">
    <cfRule type="expression" dxfId="1044" priority="637">
      <formula>INDIRECT("A"&amp;ROW())=4</formula>
    </cfRule>
  </conditionalFormatting>
  <conditionalFormatting sqref="G33">
    <cfRule type="expression" dxfId="1043" priority="639">
      <formula>INDIRECT("A"&amp;ROW())=2</formula>
    </cfRule>
  </conditionalFormatting>
  <conditionalFormatting sqref="G33">
    <cfRule type="expression" dxfId="1042" priority="640">
      <formula>INDIRECT("A"&amp;ROW())=1</formula>
    </cfRule>
  </conditionalFormatting>
  <conditionalFormatting sqref="G33">
    <cfRule type="expression" dxfId="1041" priority="633" stopIfTrue="1">
      <formula>INDIRECT("A"&amp;ROW())=0</formula>
    </cfRule>
  </conditionalFormatting>
  <conditionalFormatting sqref="G33">
    <cfRule type="expression" dxfId="1040" priority="638">
      <formula>INDIRECT("A"&amp;ROW())=3</formula>
    </cfRule>
  </conditionalFormatting>
  <conditionalFormatting sqref="J44">
    <cfRule type="expression" dxfId="1039" priority="546">
      <formula>INDIRECT("A"&amp;ROW())=7</formula>
    </cfRule>
  </conditionalFormatting>
  <conditionalFormatting sqref="J44">
    <cfRule type="expression" dxfId="1038" priority="547">
      <formula>INDIRECT("A"&amp;ROW())=6</formula>
    </cfRule>
  </conditionalFormatting>
  <conditionalFormatting sqref="J44">
    <cfRule type="expression" dxfId="1037" priority="548">
      <formula>INDIRECT("A"&amp;ROW())=5</formula>
    </cfRule>
  </conditionalFormatting>
  <conditionalFormatting sqref="J44">
    <cfRule type="expression" dxfId="1036" priority="549">
      <formula>INDIRECT("A"&amp;ROW())=4</formula>
    </cfRule>
  </conditionalFormatting>
  <conditionalFormatting sqref="J44">
    <cfRule type="expression" dxfId="1035" priority="551">
      <formula>INDIRECT("A"&amp;ROW())=2</formula>
    </cfRule>
  </conditionalFormatting>
  <conditionalFormatting sqref="J44">
    <cfRule type="expression" dxfId="1034" priority="552">
      <formula>INDIRECT("A"&amp;ROW())=1</formula>
    </cfRule>
  </conditionalFormatting>
  <conditionalFormatting sqref="J44">
    <cfRule type="expression" dxfId="1033" priority="545" stopIfTrue="1">
      <formula>INDIRECT("A"&amp;ROW())=0</formula>
    </cfRule>
  </conditionalFormatting>
  <conditionalFormatting sqref="J44">
    <cfRule type="expression" dxfId="1032" priority="550">
      <formula>INDIRECT("A"&amp;ROW())=3</formula>
    </cfRule>
  </conditionalFormatting>
  <conditionalFormatting sqref="G40">
    <cfRule type="expression" dxfId="1031" priority="602">
      <formula>INDIRECT("A"&amp;ROW())=7</formula>
    </cfRule>
  </conditionalFormatting>
  <conditionalFormatting sqref="G40">
    <cfRule type="expression" dxfId="1030" priority="603">
      <formula>INDIRECT("A"&amp;ROW())=6</formula>
    </cfRule>
  </conditionalFormatting>
  <conditionalFormatting sqref="G40">
    <cfRule type="expression" dxfId="1029" priority="604">
      <formula>INDIRECT("A"&amp;ROW())=5</formula>
    </cfRule>
  </conditionalFormatting>
  <conditionalFormatting sqref="G40">
    <cfRule type="expression" dxfId="1028" priority="605">
      <formula>INDIRECT("A"&amp;ROW())=4</formula>
    </cfRule>
  </conditionalFormatting>
  <conditionalFormatting sqref="G40">
    <cfRule type="expression" dxfId="1027" priority="607">
      <formula>INDIRECT("A"&amp;ROW())=2</formula>
    </cfRule>
  </conditionalFormatting>
  <conditionalFormatting sqref="G40">
    <cfRule type="expression" dxfId="1026" priority="608">
      <formula>INDIRECT("A"&amp;ROW())=1</formula>
    </cfRule>
  </conditionalFormatting>
  <conditionalFormatting sqref="G40">
    <cfRule type="expression" dxfId="1025" priority="601" stopIfTrue="1">
      <formula>INDIRECT("A"&amp;ROW())=0</formula>
    </cfRule>
  </conditionalFormatting>
  <conditionalFormatting sqref="G40">
    <cfRule type="expression" dxfId="1024" priority="606">
      <formula>INDIRECT("A"&amp;ROW())=3</formula>
    </cfRule>
  </conditionalFormatting>
  <conditionalFormatting sqref="G36">
    <cfRule type="expression" dxfId="1023" priority="594">
      <formula>INDIRECT("A"&amp;ROW())=7</formula>
    </cfRule>
  </conditionalFormatting>
  <conditionalFormatting sqref="G36">
    <cfRule type="expression" dxfId="1022" priority="595">
      <formula>INDIRECT("A"&amp;ROW())=6</formula>
    </cfRule>
  </conditionalFormatting>
  <conditionalFormatting sqref="G36">
    <cfRule type="expression" dxfId="1021" priority="596">
      <formula>INDIRECT("A"&amp;ROW())=5</formula>
    </cfRule>
  </conditionalFormatting>
  <conditionalFormatting sqref="G36">
    <cfRule type="expression" dxfId="1020" priority="597">
      <formula>INDIRECT("A"&amp;ROW())=4</formula>
    </cfRule>
  </conditionalFormatting>
  <conditionalFormatting sqref="G36">
    <cfRule type="expression" dxfId="1019" priority="599">
      <formula>INDIRECT("A"&amp;ROW())=2</formula>
    </cfRule>
  </conditionalFormatting>
  <conditionalFormatting sqref="G36">
    <cfRule type="expression" dxfId="1018" priority="600">
      <formula>INDIRECT("A"&amp;ROW())=1</formula>
    </cfRule>
  </conditionalFormatting>
  <conditionalFormatting sqref="G36">
    <cfRule type="expression" dxfId="1017" priority="593" stopIfTrue="1">
      <formula>INDIRECT("A"&amp;ROW())=0</formula>
    </cfRule>
  </conditionalFormatting>
  <conditionalFormatting sqref="G36">
    <cfRule type="expression" dxfId="1016" priority="598">
      <formula>INDIRECT("A"&amp;ROW())=3</formula>
    </cfRule>
  </conditionalFormatting>
  <conditionalFormatting sqref="J42">
    <cfRule type="expression" dxfId="1015" priority="578">
      <formula>INDIRECT("A"&amp;ROW())=7</formula>
    </cfRule>
  </conditionalFormatting>
  <conditionalFormatting sqref="J42">
    <cfRule type="expression" dxfId="1014" priority="579">
      <formula>INDIRECT("A"&amp;ROW())=6</formula>
    </cfRule>
  </conditionalFormatting>
  <conditionalFormatting sqref="J42">
    <cfRule type="expression" dxfId="1013" priority="580">
      <formula>INDIRECT("A"&amp;ROW())=5</formula>
    </cfRule>
  </conditionalFormatting>
  <conditionalFormatting sqref="J42">
    <cfRule type="expression" dxfId="1012" priority="581">
      <formula>INDIRECT("A"&amp;ROW())=4</formula>
    </cfRule>
  </conditionalFormatting>
  <conditionalFormatting sqref="J42">
    <cfRule type="expression" dxfId="1011" priority="583">
      <formula>INDIRECT("A"&amp;ROW())=2</formula>
    </cfRule>
  </conditionalFormatting>
  <conditionalFormatting sqref="J42">
    <cfRule type="expression" dxfId="1010" priority="584">
      <formula>INDIRECT("A"&amp;ROW())=1</formula>
    </cfRule>
  </conditionalFormatting>
  <conditionalFormatting sqref="J42">
    <cfRule type="expression" dxfId="1009" priority="577" stopIfTrue="1">
      <formula>INDIRECT("A"&amp;ROW())=0</formula>
    </cfRule>
  </conditionalFormatting>
  <conditionalFormatting sqref="J42">
    <cfRule type="expression" dxfId="1008" priority="582">
      <formula>INDIRECT("A"&amp;ROW())=3</formula>
    </cfRule>
  </conditionalFormatting>
  <conditionalFormatting sqref="G42">
    <cfRule type="expression" dxfId="1007" priority="570">
      <formula>INDIRECT("A"&amp;ROW())=7</formula>
    </cfRule>
  </conditionalFormatting>
  <conditionalFormatting sqref="G42">
    <cfRule type="expression" dxfId="1006" priority="571">
      <formula>INDIRECT("A"&amp;ROW())=6</formula>
    </cfRule>
  </conditionalFormatting>
  <conditionalFormatting sqref="G42">
    <cfRule type="expression" dxfId="1005" priority="572">
      <formula>INDIRECT("A"&amp;ROW())=5</formula>
    </cfRule>
  </conditionalFormatting>
  <conditionalFormatting sqref="G42">
    <cfRule type="expression" dxfId="1004" priority="573">
      <formula>INDIRECT("A"&amp;ROW())=4</formula>
    </cfRule>
  </conditionalFormatting>
  <conditionalFormatting sqref="G42">
    <cfRule type="expression" dxfId="1003" priority="575">
      <formula>INDIRECT("A"&amp;ROW())=2</formula>
    </cfRule>
  </conditionalFormatting>
  <conditionalFormatting sqref="G42">
    <cfRule type="expression" dxfId="1002" priority="576">
      <formula>INDIRECT("A"&amp;ROW())=1</formula>
    </cfRule>
  </conditionalFormatting>
  <conditionalFormatting sqref="G42">
    <cfRule type="expression" dxfId="1001" priority="569" stopIfTrue="1">
      <formula>INDIRECT("A"&amp;ROW())=0</formula>
    </cfRule>
  </conditionalFormatting>
  <conditionalFormatting sqref="G42">
    <cfRule type="expression" dxfId="1000" priority="574">
      <formula>INDIRECT("A"&amp;ROW())=3</formula>
    </cfRule>
  </conditionalFormatting>
  <conditionalFormatting sqref="J46">
    <cfRule type="expression" dxfId="999" priority="514">
      <formula>INDIRECT("A"&amp;ROW())=7</formula>
    </cfRule>
  </conditionalFormatting>
  <conditionalFormatting sqref="J46">
    <cfRule type="expression" dxfId="998" priority="515">
      <formula>INDIRECT("A"&amp;ROW())=6</formula>
    </cfRule>
  </conditionalFormatting>
  <conditionalFormatting sqref="J46">
    <cfRule type="expression" dxfId="997" priority="516">
      <formula>INDIRECT("A"&amp;ROW())=5</formula>
    </cfRule>
  </conditionalFormatting>
  <conditionalFormatting sqref="J46">
    <cfRule type="expression" dxfId="996" priority="517">
      <formula>INDIRECT("A"&amp;ROW())=4</formula>
    </cfRule>
  </conditionalFormatting>
  <conditionalFormatting sqref="J46">
    <cfRule type="expression" dxfId="995" priority="519">
      <formula>INDIRECT("A"&amp;ROW())=2</formula>
    </cfRule>
  </conditionalFormatting>
  <conditionalFormatting sqref="J46">
    <cfRule type="expression" dxfId="994" priority="520">
      <formula>INDIRECT("A"&amp;ROW())=1</formula>
    </cfRule>
  </conditionalFormatting>
  <conditionalFormatting sqref="J46">
    <cfRule type="expression" dxfId="993" priority="513" stopIfTrue="1">
      <formula>INDIRECT("A"&amp;ROW())=0</formula>
    </cfRule>
  </conditionalFormatting>
  <conditionalFormatting sqref="J46">
    <cfRule type="expression" dxfId="992" priority="518">
      <formula>INDIRECT("A"&amp;ROW())=3</formula>
    </cfRule>
  </conditionalFormatting>
  <conditionalFormatting sqref="G46">
    <cfRule type="expression" dxfId="991" priority="506">
      <formula>INDIRECT("A"&amp;ROW())=7</formula>
    </cfRule>
  </conditionalFormatting>
  <conditionalFormatting sqref="G46">
    <cfRule type="expression" dxfId="990" priority="507">
      <formula>INDIRECT("A"&amp;ROW())=6</formula>
    </cfRule>
  </conditionalFormatting>
  <conditionalFormatting sqref="G46">
    <cfRule type="expression" dxfId="989" priority="508">
      <formula>INDIRECT("A"&amp;ROW())=5</formula>
    </cfRule>
  </conditionalFormatting>
  <conditionalFormatting sqref="G46">
    <cfRule type="expression" dxfId="988" priority="509">
      <formula>INDIRECT("A"&amp;ROW())=4</formula>
    </cfRule>
  </conditionalFormatting>
  <conditionalFormatting sqref="G46">
    <cfRule type="expression" dxfId="987" priority="511">
      <formula>INDIRECT("A"&amp;ROW())=2</formula>
    </cfRule>
  </conditionalFormatting>
  <conditionalFormatting sqref="G46">
    <cfRule type="expression" dxfId="986" priority="512">
      <formula>INDIRECT("A"&amp;ROW())=1</formula>
    </cfRule>
  </conditionalFormatting>
  <conditionalFormatting sqref="G46">
    <cfRule type="expression" dxfId="985" priority="505" stopIfTrue="1">
      <formula>INDIRECT("A"&amp;ROW())=0</formula>
    </cfRule>
  </conditionalFormatting>
  <conditionalFormatting sqref="G46">
    <cfRule type="expression" dxfId="984" priority="510">
      <formula>INDIRECT("A"&amp;ROW())=3</formula>
    </cfRule>
  </conditionalFormatting>
  <conditionalFormatting sqref="G49">
    <cfRule type="expression" dxfId="983" priority="474">
      <formula>INDIRECT("A"&amp;ROW())=7</formula>
    </cfRule>
  </conditionalFormatting>
  <conditionalFormatting sqref="G49">
    <cfRule type="expression" dxfId="982" priority="475">
      <formula>INDIRECT("A"&amp;ROW())=6</formula>
    </cfRule>
  </conditionalFormatting>
  <conditionalFormatting sqref="G49">
    <cfRule type="expression" dxfId="981" priority="476">
      <formula>INDIRECT("A"&amp;ROW())=5</formula>
    </cfRule>
  </conditionalFormatting>
  <conditionalFormatting sqref="G49">
    <cfRule type="expression" dxfId="980" priority="477">
      <formula>INDIRECT("A"&amp;ROW())=4</formula>
    </cfRule>
  </conditionalFormatting>
  <conditionalFormatting sqref="G49">
    <cfRule type="expression" dxfId="979" priority="479">
      <formula>INDIRECT("A"&amp;ROW())=2</formula>
    </cfRule>
  </conditionalFormatting>
  <conditionalFormatting sqref="G49">
    <cfRule type="expression" dxfId="978" priority="480">
      <formula>INDIRECT("A"&amp;ROW())=1</formula>
    </cfRule>
  </conditionalFormatting>
  <conditionalFormatting sqref="G49">
    <cfRule type="expression" dxfId="977" priority="473" stopIfTrue="1">
      <formula>INDIRECT("A"&amp;ROW())=0</formula>
    </cfRule>
  </conditionalFormatting>
  <conditionalFormatting sqref="G49">
    <cfRule type="expression" dxfId="976" priority="478">
      <formula>INDIRECT("A"&amp;ROW())=3</formula>
    </cfRule>
  </conditionalFormatting>
  <conditionalFormatting sqref="J49:J52">
    <cfRule type="expression" dxfId="975" priority="466">
      <formula>INDIRECT("A"&amp;ROW())=7</formula>
    </cfRule>
  </conditionalFormatting>
  <conditionalFormatting sqref="J49:J52">
    <cfRule type="expression" dxfId="974" priority="467">
      <formula>INDIRECT("A"&amp;ROW())=6</formula>
    </cfRule>
  </conditionalFormatting>
  <conditionalFormatting sqref="J49:J52">
    <cfRule type="expression" dxfId="973" priority="468">
      <formula>INDIRECT("A"&amp;ROW())=5</formula>
    </cfRule>
  </conditionalFormatting>
  <conditionalFormatting sqref="J49:J52">
    <cfRule type="expression" dxfId="972" priority="469">
      <formula>INDIRECT("A"&amp;ROW())=4</formula>
    </cfRule>
  </conditionalFormatting>
  <conditionalFormatting sqref="J49:J52">
    <cfRule type="expression" dxfId="971" priority="471">
      <formula>INDIRECT("A"&amp;ROW())=2</formula>
    </cfRule>
  </conditionalFormatting>
  <conditionalFormatting sqref="J49:J52">
    <cfRule type="expression" dxfId="970" priority="472">
      <formula>INDIRECT("A"&amp;ROW())=1</formula>
    </cfRule>
  </conditionalFormatting>
  <conditionalFormatting sqref="J49:J52">
    <cfRule type="expression" dxfId="969" priority="465" stopIfTrue="1">
      <formula>INDIRECT("A"&amp;ROW())=0</formula>
    </cfRule>
  </conditionalFormatting>
  <conditionalFormatting sqref="J49:J52">
    <cfRule type="expression" dxfId="968" priority="470">
      <formula>INDIRECT("A"&amp;ROW())=3</formula>
    </cfRule>
  </conditionalFormatting>
  <conditionalFormatting sqref="G50">
    <cfRule type="expression" dxfId="967" priority="426">
      <formula>INDIRECT("A"&amp;ROW())=7</formula>
    </cfRule>
  </conditionalFormatting>
  <conditionalFormatting sqref="G50">
    <cfRule type="expression" dxfId="966" priority="427">
      <formula>INDIRECT("A"&amp;ROW())=6</formula>
    </cfRule>
  </conditionalFormatting>
  <conditionalFormatting sqref="G50">
    <cfRule type="expression" dxfId="965" priority="428">
      <formula>INDIRECT("A"&amp;ROW())=5</formula>
    </cfRule>
  </conditionalFormatting>
  <conditionalFormatting sqref="G50">
    <cfRule type="expression" dxfId="964" priority="429">
      <formula>INDIRECT("A"&amp;ROW())=4</formula>
    </cfRule>
  </conditionalFormatting>
  <conditionalFormatting sqref="G50">
    <cfRule type="expression" dxfId="963" priority="431">
      <formula>INDIRECT("A"&amp;ROW())=2</formula>
    </cfRule>
  </conditionalFormatting>
  <conditionalFormatting sqref="G50">
    <cfRule type="expression" dxfId="962" priority="432">
      <formula>INDIRECT("A"&amp;ROW())=1</formula>
    </cfRule>
  </conditionalFormatting>
  <conditionalFormatting sqref="G50">
    <cfRule type="expression" dxfId="961" priority="425" stopIfTrue="1">
      <formula>INDIRECT("A"&amp;ROW())=0</formula>
    </cfRule>
  </conditionalFormatting>
  <conditionalFormatting sqref="G50">
    <cfRule type="expression" dxfId="960" priority="430">
      <formula>INDIRECT("A"&amp;ROW())=3</formula>
    </cfRule>
  </conditionalFormatting>
  <conditionalFormatting sqref="G51">
    <cfRule type="expression" dxfId="959" priority="418">
      <formula>INDIRECT("A"&amp;ROW())=7</formula>
    </cfRule>
  </conditionalFormatting>
  <conditionalFormatting sqref="G51">
    <cfRule type="expression" dxfId="958" priority="419">
      <formula>INDIRECT("A"&amp;ROW())=6</formula>
    </cfRule>
  </conditionalFormatting>
  <conditionalFormatting sqref="G51">
    <cfRule type="expression" dxfId="957" priority="420">
      <formula>INDIRECT("A"&amp;ROW())=5</formula>
    </cfRule>
  </conditionalFormatting>
  <conditionalFormatting sqref="G51">
    <cfRule type="expression" dxfId="956" priority="421">
      <formula>INDIRECT("A"&amp;ROW())=4</formula>
    </cfRule>
  </conditionalFormatting>
  <conditionalFormatting sqref="G51">
    <cfRule type="expression" dxfId="955" priority="423">
      <formula>INDIRECT("A"&amp;ROW())=2</formula>
    </cfRule>
  </conditionalFormatting>
  <conditionalFormatting sqref="G51">
    <cfRule type="expression" dxfId="954" priority="424">
      <formula>INDIRECT("A"&amp;ROW())=1</formula>
    </cfRule>
  </conditionalFormatting>
  <conditionalFormatting sqref="G51">
    <cfRule type="expression" dxfId="953" priority="417" stopIfTrue="1">
      <formula>INDIRECT("A"&amp;ROW())=0</formula>
    </cfRule>
  </conditionalFormatting>
  <conditionalFormatting sqref="G51">
    <cfRule type="expression" dxfId="952" priority="422">
      <formula>INDIRECT("A"&amp;ROW())=3</formula>
    </cfRule>
  </conditionalFormatting>
  <conditionalFormatting sqref="G52">
    <cfRule type="expression" dxfId="951" priority="410">
      <formula>INDIRECT("A"&amp;ROW())=7</formula>
    </cfRule>
  </conditionalFormatting>
  <conditionalFormatting sqref="G52">
    <cfRule type="expression" dxfId="950" priority="411">
      <formula>INDIRECT("A"&amp;ROW())=6</formula>
    </cfRule>
  </conditionalFormatting>
  <conditionalFormatting sqref="G52">
    <cfRule type="expression" dxfId="949" priority="412">
      <formula>INDIRECT("A"&amp;ROW())=5</formula>
    </cfRule>
  </conditionalFormatting>
  <conditionalFormatting sqref="G52">
    <cfRule type="expression" dxfId="948" priority="413">
      <formula>INDIRECT("A"&amp;ROW())=4</formula>
    </cfRule>
  </conditionalFormatting>
  <conditionalFormatting sqref="G52">
    <cfRule type="expression" dxfId="947" priority="415">
      <formula>INDIRECT("A"&amp;ROW())=2</formula>
    </cfRule>
  </conditionalFormatting>
  <conditionalFormatting sqref="G52">
    <cfRule type="expression" dxfId="946" priority="416">
      <formula>INDIRECT("A"&amp;ROW())=1</formula>
    </cfRule>
  </conditionalFormatting>
  <conditionalFormatting sqref="G52">
    <cfRule type="expression" dxfId="945" priority="409" stopIfTrue="1">
      <formula>INDIRECT("A"&amp;ROW())=0</formula>
    </cfRule>
  </conditionalFormatting>
  <conditionalFormatting sqref="G52">
    <cfRule type="expression" dxfId="944" priority="414">
      <formula>INDIRECT("A"&amp;ROW())=3</formula>
    </cfRule>
  </conditionalFormatting>
  <conditionalFormatting sqref="G47">
    <cfRule type="expression" dxfId="943" priority="402">
      <formula>INDIRECT("A"&amp;ROW())=7</formula>
    </cfRule>
  </conditionalFormatting>
  <conditionalFormatting sqref="G47">
    <cfRule type="expression" dxfId="942" priority="403">
      <formula>INDIRECT("A"&amp;ROW())=6</formula>
    </cfRule>
  </conditionalFormatting>
  <conditionalFormatting sqref="G47">
    <cfRule type="expression" dxfId="941" priority="404">
      <formula>INDIRECT("A"&amp;ROW())=5</formula>
    </cfRule>
  </conditionalFormatting>
  <conditionalFormatting sqref="G47">
    <cfRule type="expression" dxfId="940" priority="405">
      <formula>INDIRECT("A"&amp;ROW())=4</formula>
    </cfRule>
  </conditionalFormatting>
  <conditionalFormatting sqref="G47">
    <cfRule type="expression" dxfId="939" priority="407">
      <formula>INDIRECT("A"&amp;ROW())=2</formula>
    </cfRule>
  </conditionalFormatting>
  <conditionalFormatting sqref="G47">
    <cfRule type="expression" dxfId="938" priority="408">
      <formula>INDIRECT("A"&amp;ROW())=1</formula>
    </cfRule>
  </conditionalFormatting>
  <conditionalFormatting sqref="G47">
    <cfRule type="expression" dxfId="937" priority="401" stopIfTrue="1">
      <formula>INDIRECT("A"&amp;ROW())=0</formula>
    </cfRule>
  </conditionalFormatting>
  <conditionalFormatting sqref="G47">
    <cfRule type="expression" dxfId="936" priority="406">
      <formula>INDIRECT("A"&amp;ROW())=3</formula>
    </cfRule>
  </conditionalFormatting>
  <conditionalFormatting sqref="J54">
    <cfRule type="expression" dxfId="935" priority="386">
      <formula>INDIRECT("A"&amp;ROW())=7</formula>
    </cfRule>
  </conditionalFormatting>
  <conditionalFormatting sqref="J54">
    <cfRule type="expression" dxfId="934" priority="387">
      <formula>INDIRECT("A"&amp;ROW())=6</formula>
    </cfRule>
  </conditionalFormatting>
  <conditionalFormatting sqref="J54">
    <cfRule type="expression" dxfId="933" priority="388">
      <formula>INDIRECT("A"&amp;ROW())=5</formula>
    </cfRule>
  </conditionalFormatting>
  <conditionalFormatting sqref="J54">
    <cfRule type="expression" dxfId="932" priority="389">
      <formula>INDIRECT("A"&amp;ROW())=4</formula>
    </cfRule>
  </conditionalFormatting>
  <conditionalFormatting sqref="J54">
    <cfRule type="expression" dxfId="931" priority="391">
      <formula>INDIRECT("A"&amp;ROW())=2</formula>
    </cfRule>
  </conditionalFormatting>
  <conditionalFormatting sqref="J54">
    <cfRule type="expression" dxfId="930" priority="392">
      <formula>INDIRECT("A"&amp;ROW())=1</formula>
    </cfRule>
  </conditionalFormatting>
  <conditionalFormatting sqref="J54">
    <cfRule type="expression" dxfId="929" priority="385" stopIfTrue="1">
      <formula>INDIRECT("A"&amp;ROW())=0</formula>
    </cfRule>
  </conditionalFormatting>
  <conditionalFormatting sqref="J54">
    <cfRule type="expression" dxfId="928" priority="390">
      <formula>INDIRECT("A"&amp;ROW())=3</formula>
    </cfRule>
  </conditionalFormatting>
  <conditionalFormatting sqref="J55">
    <cfRule type="expression" dxfId="927" priority="378">
      <formula>INDIRECT("A"&amp;ROW())=7</formula>
    </cfRule>
  </conditionalFormatting>
  <conditionalFormatting sqref="J55">
    <cfRule type="expression" dxfId="926" priority="379">
      <formula>INDIRECT("A"&amp;ROW())=6</formula>
    </cfRule>
  </conditionalFormatting>
  <conditionalFormatting sqref="J55">
    <cfRule type="expression" dxfId="925" priority="380">
      <formula>INDIRECT("A"&amp;ROW())=5</formula>
    </cfRule>
  </conditionalFormatting>
  <conditionalFormatting sqref="J55">
    <cfRule type="expression" dxfId="924" priority="381">
      <formula>INDIRECT("A"&amp;ROW())=4</formula>
    </cfRule>
  </conditionalFormatting>
  <conditionalFormatting sqref="J55">
    <cfRule type="expression" dxfId="923" priority="383">
      <formula>INDIRECT("A"&amp;ROW())=2</formula>
    </cfRule>
  </conditionalFormatting>
  <conditionalFormatting sqref="J55">
    <cfRule type="expression" dxfId="922" priority="384">
      <formula>INDIRECT("A"&amp;ROW())=1</formula>
    </cfRule>
  </conditionalFormatting>
  <conditionalFormatting sqref="J55">
    <cfRule type="expression" dxfId="921" priority="377" stopIfTrue="1">
      <formula>INDIRECT("A"&amp;ROW())=0</formula>
    </cfRule>
  </conditionalFormatting>
  <conditionalFormatting sqref="J55">
    <cfRule type="expression" dxfId="920" priority="382">
      <formula>INDIRECT("A"&amp;ROW())=3</formula>
    </cfRule>
  </conditionalFormatting>
  <conditionalFormatting sqref="J56">
    <cfRule type="expression" dxfId="919" priority="354">
      <formula>INDIRECT("A"&amp;ROW())=7</formula>
    </cfRule>
  </conditionalFormatting>
  <conditionalFormatting sqref="J56">
    <cfRule type="expression" dxfId="918" priority="355">
      <formula>INDIRECT("A"&amp;ROW())=6</formula>
    </cfRule>
  </conditionalFormatting>
  <conditionalFormatting sqref="J56">
    <cfRule type="expression" dxfId="917" priority="356">
      <formula>INDIRECT("A"&amp;ROW())=5</formula>
    </cfRule>
  </conditionalFormatting>
  <conditionalFormatting sqref="J56">
    <cfRule type="expression" dxfId="916" priority="357">
      <formula>INDIRECT("A"&amp;ROW())=4</formula>
    </cfRule>
  </conditionalFormatting>
  <conditionalFormatting sqref="J56">
    <cfRule type="expression" dxfId="915" priority="359">
      <formula>INDIRECT("A"&amp;ROW())=2</formula>
    </cfRule>
  </conditionalFormatting>
  <conditionalFormatting sqref="J56">
    <cfRule type="expression" dxfId="914" priority="360">
      <formula>INDIRECT("A"&amp;ROW())=1</formula>
    </cfRule>
  </conditionalFormatting>
  <conditionalFormatting sqref="J56">
    <cfRule type="expression" dxfId="913" priority="353" stopIfTrue="1">
      <formula>INDIRECT("A"&amp;ROW())=0</formula>
    </cfRule>
  </conditionalFormatting>
  <conditionalFormatting sqref="J56">
    <cfRule type="expression" dxfId="912" priority="358">
      <formula>INDIRECT("A"&amp;ROW())=3</formula>
    </cfRule>
  </conditionalFormatting>
  <conditionalFormatting sqref="G56">
    <cfRule type="expression" dxfId="911" priority="346">
      <formula>INDIRECT("A"&amp;ROW())=7</formula>
    </cfRule>
  </conditionalFormatting>
  <conditionalFormatting sqref="G56">
    <cfRule type="expression" dxfId="910" priority="347">
      <formula>INDIRECT("A"&amp;ROW())=6</formula>
    </cfRule>
  </conditionalFormatting>
  <conditionalFormatting sqref="G56">
    <cfRule type="expression" dxfId="909" priority="348">
      <formula>INDIRECT("A"&amp;ROW())=5</formula>
    </cfRule>
  </conditionalFormatting>
  <conditionalFormatting sqref="G56">
    <cfRule type="expression" dxfId="908" priority="349">
      <formula>INDIRECT("A"&amp;ROW())=4</formula>
    </cfRule>
  </conditionalFormatting>
  <conditionalFormatting sqref="G56">
    <cfRule type="expression" dxfId="907" priority="351">
      <formula>INDIRECT("A"&amp;ROW())=2</formula>
    </cfRule>
  </conditionalFormatting>
  <conditionalFormatting sqref="G56">
    <cfRule type="expression" dxfId="906" priority="352">
      <formula>INDIRECT("A"&amp;ROW())=1</formula>
    </cfRule>
  </conditionalFormatting>
  <conditionalFormatting sqref="G56">
    <cfRule type="expression" dxfId="905" priority="345" stopIfTrue="1">
      <formula>INDIRECT("A"&amp;ROW())=0</formula>
    </cfRule>
  </conditionalFormatting>
  <conditionalFormatting sqref="G56">
    <cfRule type="expression" dxfId="904" priority="350">
      <formula>INDIRECT("A"&amp;ROW())=3</formula>
    </cfRule>
  </conditionalFormatting>
  <conditionalFormatting sqref="G54:G55">
    <cfRule type="expression" dxfId="903" priority="338">
      <formula>INDIRECT("A"&amp;ROW())=7</formula>
    </cfRule>
  </conditionalFormatting>
  <conditionalFormatting sqref="G54:G55">
    <cfRule type="expression" dxfId="902" priority="339">
      <formula>INDIRECT("A"&amp;ROW())=6</formula>
    </cfRule>
  </conditionalFormatting>
  <conditionalFormatting sqref="G54:G55">
    <cfRule type="expression" dxfId="901" priority="340">
      <formula>INDIRECT("A"&amp;ROW())=5</formula>
    </cfRule>
  </conditionalFormatting>
  <conditionalFormatting sqref="G54:G55">
    <cfRule type="expression" dxfId="900" priority="341">
      <formula>INDIRECT("A"&amp;ROW())=4</formula>
    </cfRule>
  </conditionalFormatting>
  <conditionalFormatting sqref="G54:G55">
    <cfRule type="expression" dxfId="899" priority="343">
      <formula>INDIRECT("A"&amp;ROW())=2</formula>
    </cfRule>
  </conditionalFormatting>
  <conditionalFormatting sqref="G54:G55">
    <cfRule type="expression" dxfId="898" priority="344">
      <formula>INDIRECT("A"&amp;ROW())=1</formula>
    </cfRule>
  </conditionalFormatting>
  <conditionalFormatting sqref="G54:G55">
    <cfRule type="expression" dxfId="897" priority="337" stopIfTrue="1">
      <formula>INDIRECT("A"&amp;ROW())=0</formula>
    </cfRule>
  </conditionalFormatting>
  <conditionalFormatting sqref="G54:G55">
    <cfRule type="expression" dxfId="896" priority="342">
      <formula>INDIRECT("A"&amp;ROW())=3</formula>
    </cfRule>
  </conditionalFormatting>
  <conditionalFormatting sqref="G62">
    <cfRule type="expression" dxfId="895" priority="322">
      <formula>INDIRECT("A"&amp;ROW())=7</formula>
    </cfRule>
  </conditionalFormatting>
  <conditionalFormatting sqref="G62">
    <cfRule type="expression" dxfId="894" priority="323">
      <formula>INDIRECT("A"&amp;ROW())=6</formula>
    </cfRule>
  </conditionalFormatting>
  <conditionalFormatting sqref="G62">
    <cfRule type="expression" dxfId="893" priority="324">
      <formula>INDIRECT("A"&amp;ROW())=5</formula>
    </cfRule>
  </conditionalFormatting>
  <conditionalFormatting sqref="G62">
    <cfRule type="expression" dxfId="892" priority="325">
      <formula>INDIRECT("A"&amp;ROW())=4</formula>
    </cfRule>
  </conditionalFormatting>
  <conditionalFormatting sqref="G62">
    <cfRule type="expression" dxfId="891" priority="327">
      <formula>INDIRECT("A"&amp;ROW())=2</formula>
    </cfRule>
  </conditionalFormatting>
  <conditionalFormatting sqref="G62">
    <cfRule type="expression" dxfId="890" priority="328">
      <formula>INDIRECT("A"&amp;ROW())=1</formula>
    </cfRule>
  </conditionalFormatting>
  <conditionalFormatting sqref="G62">
    <cfRule type="expression" dxfId="889" priority="321" stopIfTrue="1">
      <formula>INDIRECT("A"&amp;ROW())=0</formula>
    </cfRule>
  </conditionalFormatting>
  <conditionalFormatting sqref="G62">
    <cfRule type="expression" dxfId="888" priority="326">
      <formula>INDIRECT("A"&amp;ROW())=3</formula>
    </cfRule>
  </conditionalFormatting>
  <conditionalFormatting sqref="J62">
    <cfRule type="expression" dxfId="887" priority="314">
      <formula>INDIRECT("A"&amp;ROW())=7</formula>
    </cfRule>
  </conditionalFormatting>
  <conditionalFormatting sqref="J62">
    <cfRule type="expression" dxfId="886" priority="315">
      <formula>INDIRECT("A"&amp;ROW())=6</formula>
    </cfRule>
  </conditionalFormatting>
  <conditionalFormatting sqref="J62">
    <cfRule type="expression" dxfId="885" priority="316">
      <formula>INDIRECT("A"&amp;ROW())=5</formula>
    </cfRule>
  </conditionalFormatting>
  <conditionalFormatting sqref="J62">
    <cfRule type="expression" dxfId="884" priority="317">
      <formula>INDIRECT("A"&amp;ROW())=4</formula>
    </cfRule>
  </conditionalFormatting>
  <conditionalFormatting sqref="J62">
    <cfRule type="expression" dxfId="883" priority="319">
      <formula>INDIRECT("A"&amp;ROW())=2</formula>
    </cfRule>
  </conditionalFormatting>
  <conditionalFormatting sqref="J62">
    <cfRule type="expression" dxfId="882" priority="320">
      <formula>INDIRECT("A"&amp;ROW())=1</formula>
    </cfRule>
  </conditionalFormatting>
  <conditionalFormatting sqref="J62">
    <cfRule type="expression" dxfId="881" priority="313" stopIfTrue="1">
      <formula>INDIRECT("A"&amp;ROW())=0</formula>
    </cfRule>
  </conditionalFormatting>
  <conditionalFormatting sqref="J62">
    <cfRule type="expression" dxfId="880" priority="318">
      <formula>INDIRECT("A"&amp;ROW())=3</formula>
    </cfRule>
  </conditionalFormatting>
  <conditionalFormatting sqref="J73">
    <cfRule type="expression" dxfId="879" priority="298">
      <formula>INDIRECT("A"&amp;ROW())=7</formula>
    </cfRule>
  </conditionalFormatting>
  <conditionalFormatting sqref="J73">
    <cfRule type="expression" dxfId="878" priority="299">
      <formula>INDIRECT("A"&amp;ROW())=6</formula>
    </cfRule>
  </conditionalFormatting>
  <conditionalFormatting sqref="J73">
    <cfRule type="expression" dxfId="877" priority="300">
      <formula>INDIRECT("A"&amp;ROW())=5</formula>
    </cfRule>
  </conditionalFormatting>
  <conditionalFormatting sqref="J73">
    <cfRule type="expression" dxfId="876" priority="301">
      <formula>INDIRECT("A"&amp;ROW())=4</formula>
    </cfRule>
  </conditionalFormatting>
  <conditionalFormatting sqref="J73">
    <cfRule type="expression" dxfId="875" priority="303">
      <formula>INDIRECT("A"&amp;ROW())=2</formula>
    </cfRule>
  </conditionalFormatting>
  <conditionalFormatting sqref="J73">
    <cfRule type="expression" dxfId="874" priority="304">
      <formula>INDIRECT("A"&amp;ROW())=1</formula>
    </cfRule>
  </conditionalFormatting>
  <conditionalFormatting sqref="J73">
    <cfRule type="expression" dxfId="873" priority="297" stopIfTrue="1">
      <formula>INDIRECT("A"&amp;ROW())=0</formula>
    </cfRule>
  </conditionalFormatting>
  <conditionalFormatting sqref="J73">
    <cfRule type="expression" dxfId="872" priority="302">
      <formula>INDIRECT("A"&amp;ROW())=3</formula>
    </cfRule>
  </conditionalFormatting>
  <conditionalFormatting sqref="J77">
    <cfRule type="expression" dxfId="871" priority="186">
      <formula>INDIRECT("A"&amp;ROW())=7</formula>
    </cfRule>
  </conditionalFormatting>
  <conditionalFormatting sqref="J77">
    <cfRule type="expression" dxfId="870" priority="187">
      <formula>INDIRECT("A"&amp;ROW())=6</formula>
    </cfRule>
  </conditionalFormatting>
  <conditionalFormatting sqref="J77">
    <cfRule type="expression" dxfId="869" priority="188">
      <formula>INDIRECT("A"&amp;ROW())=5</formula>
    </cfRule>
  </conditionalFormatting>
  <conditionalFormatting sqref="J77">
    <cfRule type="expression" dxfId="868" priority="189">
      <formula>INDIRECT("A"&amp;ROW())=4</formula>
    </cfRule>
  </conditionalFormatting>
  <conditionalFormatting sqref="J77">
    <cfRule type="expression" dxfId="867" priority="191">
      <formula>INDIRECT("A"&amp;ROW())=2</formula>
    </cfRule>
  </conditionalFormatting>
  <conditionalFormatting sqref="J77">
    <cfRule type="expression" dxfId="866" priority="192">
      <formula>INDIRECT("A"&amp;ROW())=1</formula>
    </cfRule>
  </conditionalFormatting>
  <conditionalFormatting sqref="J77">
    <cfRule type="expression" dxfId="865" priority="185" stopIfTrue="1">
      <formula>INDIRECT("A"&amp;ROW())=0</formula>
    </cfRule>
  </conditionalFormatting>
  <conditionalFormatting sqref="J77">
    <cfRule type="expression" dxfId="864" priority="190">
      <formula>INDIRECT("A"&amp;ROW())=3</formula>
    </cfRule>
  </conditionalFormatting>
  <conditionalFormatting sqref="G68">
    <cfRule type="expression" dxfId="863" priority="274">
      <formula>INDIRECT("A"&amp;ROW())=7</formula>
    </cfRule>
  </conditionalFormatting>
  <conditionalFormatting sqref="G68">
    <cfRule type="expression" dxfId="862" priority="275">
      <formula>INDIRECT("A"&amp;ROW())=6</formula>
    </cfRule>
  </conditionalFormatting>
  <conditionalFormatting sqref="G68">
    <cfRule type="expression" dxfId="861" priority="276">
      <formula>INDIRECT("A"&amp;ROW())=5</formula>
    </cfRule>
  </conditionalFormatting>
  <conditionalFormatting sqref="G68">
    <cfRule type="expression" dxfId="860" priority="277">
      <formula>INDIRECT("A"&amp;ROW())=4</formula>
    </cfRule>
  </conditionalFormatting>
  <conditionalFormatting sqref="G68">
    <cfRule type="expression" dxfId="859" priority="279">
      <formula>INDIRECT("A"&amp;ROW())=2</formula>
    </cfRule>
  </conditionalFormatting>
  <conditionalFormatting sqref="G68">
    <cfRule type="expression" dxfId="858" priority="280">
      <formula>INDIRECT("A"&amp;ROW())=1</formula>
    </cfRule>
  </conditionalFormatting>
  <conditionalFormatting sqref="G68">
    <cfRule type="expression" dxfId="857" priority="273" stopIfTrue="1">
      <formula>INDIRECT("A"&amp;ROW())=0</formula>
    </cfRule>
  </conditionalFormatting>
  <conditionalFormatting sqref="G68">
    <cfRule type="expression" dxfId="856" priority="278">
      <formula>INDIRECT("A"&amp;ROW())=3</formula>
    </cfRule>
  </conditionalFormatting>
  <conditionalFormatting sqref="J68">
    <cfRule type="expression" dxfId="855" priority="266">
      <formula>INDIRECT("A"&amp;ROW())=7</formula>
    </cfRule>
  </conditionalFormatting>
  <conditionalFormatting sqref="J68">
    <cfRule type="expression" dxfId="854" priority="267">
      <formula>INDIRECT("A"&amp;ROW())=6</formula>
    </cfRule>
  </conditionalFormatting>
  <conditionalFormatting sqref="J68">
    <cfRule type="expression" dxfId="853" priority="268">
      <formula>INDIRECT("A"&amp;ROW())=5</formula>
    </cfRule>
  </conditionalFormatting>
  <conditionalFormatting sqref="J68">
    <cfRule type="expression" dxfId="852" priority="269">
      <formula>INDIRECT("A"&amp;ROW())=4</formula>
    </cfRule>
  </conditionalFormatting>
  <conditionalFormatting sqref="J68">
    <cfRule type="expression" dxfId="851" priority="271">
      <formula>INDIRECT("A"&amp;ROW())=2</formula>
    </cfRule>
  </conditionalFormatting>
  <conditionalFormatting sqref="J68">
    <cfRule type="expression" dxfId="850" priority="272">
      <formula>INDIRECT("A"&amp;ROW())=1</formula>
    </cfRule>
  </conditionalFormatting>
  <conditionalFormatting sqref="J68">
    <cfRule type="expression" dxfId="849" priority="265" stopIfTrue="1">
      <formula>INDIRECT("A"&amp;ROW())=0</formula>
    </cfRule>
  </conditionalFormatting>
  <conditionalFormatting sqref="J68">
    <cfRule type="expression" dxfId="848" priority="270">
      <formula>INDIRECT("A"&amp;ROW())=3</formula>
    </cfRule>
  </conditionalFormatting>
  <conditionalFormatting sqref="G73">
    <cfRule type="expression" dxfId="847" priority="250">
      <formula>INDIRECT("A"&amp;ROW())=7</formula>
    </cfRule>
  </conditionalFormatting>
  <conditionalFormatting sqref="G73">
    <cfRule type="expression" dxfId="846" priority="251">
      <formula>INDIRECT("A"&amp;ROW())=6</formula>
    </cfRule>
  </conditionalFormatting>
  <conditionalFormatting sqref="G73">
    <cfRule type="expression" dxfId="845" priority="252">
      <formula>INDIRECT("A"&amp;ROW())=5</formula>
    </cfRule>
  </conditionalFormatting>
  <conditionalFormatting sqref="G73">
    <cfRule type="expression" dxfId="844" priority="253">
      <formula>INDIRECT("A"&amp;ROW())=4</formula>
    </cfRule>
  </conditionalFormatting>
  <conditionalFormatting sqref="G73">
    <cfRule type="expression" dxfId="843" priority="255">
      <formula>INDIRECT("A"&amp;ROW())=2</formula>
    </cfRule>
  </conditionalFormatting>
  <conditionalFormatting sqref="G73">
    <cfRule type="expression" dxfId="842" priority="256">
      <formula>INDIRECT("A"&amp;ROW())=1</formula>
    </cfRule>
  </conditionalFormatting>
  <conditionalFormatting sqref="G73">
    <cfRule type="expression" dxfId="841" priority="249" stopIfTrue="1">
      <formula>INDIRECT("A"&amp;ROW())=0</formula>
    </cfRule>
  </conditionalFormatting>
  <conditionalFormatting sqref="G73">
    <cfRule type="expression" dxfId="840" priority="254">
      <formula>INDIRECT("A"&amp;ROW())=3</formula>
    </cfRule>
  </conditionalFormatting>
  <conditionalFormatting sqref="G75">
    <cfRule type="expression" dxfId="839" priority="242">
      <formula>INDIRECT("A"&amp;ROW())=7</formula>
    </cfRule>
  </conditionalFormatting>
  <conditionalFormatting sqref="G75">
    <cfRule type="expression" dxfId="838" priority="243">
      <formula>INDIRECT("A"&amp;ROW())=6</formula>
    </cfRule>
  </conditionalFormatting>
  <conditionalFormatting sqref="G75">
    <cfRule type="expression" dxfId="837" priority="244">
      <formula>INDIRECT("A"&amp;ROW())=5</formula>
    </cfRule>
  </conditionalFormatting>
  <conditionalFormatting sqref="G75">
    <cfRule type="expression" dxfId="836" priority="245">
      <formula>INDIRECT("A"&amp;ROW())=4</formula>
    </cfRule>
  </conditionalFormatting>
  <conditionalFormatting sqref="G75">
    <cfRule type="expression" dxfId="835" priority="247">
      <formula>INDIRECT("A"&amp;ROW())=2</formula>
    </cfRule>
  </conditionalFormatting>
  <conditionalFormatting sqref="G75">
    <cfRule type="expression" dxfId="834" priority="248">
      <formula>INDIRECT("A"&amp;ROW())=1</formula>
    </cfRule>
  </conditionalFormatting>
  <conditionalFormatting sqref="G75">
    <cfRule type="expression" dxfId="833" priority="241" stopIfTrue="1">
      <formula>INDIRECT("A"&amp;ROW())=0</formula>
    </cfRule>
  </conditionalFormatting>
  <conditionalFormatting sqref="G75">
    <cfRule type="expression" dxfId="832" priority="246">
      <formula>INDIRECT("A"&amp;ROW())=3</formula>
    </cfRule>
  </conditionalFormatting>
  <conditionalFormatting sqref="J75">
    <cfRule type="expression" dxfId="831" priority="226">
      <formula>INDIRECT("A"&amp;ROW())=7</formula>
    </cfRule>
  </conditionalFormatting>
  <conditionalFormatting sqref="J75">
    <cfRule type="expression" dxfId="830" priority="227">
      <formula>INDIRECT("A"&amp;ROW())=6</formula>
    </cfRule>
  </conditionalFormatting>
  <conditionalFormatting sqref="J75">
    <cfRule type="expression" dxfId="829" priority="228">
      <formula>INDIRECT("A"&amp;ROW())=5</formula>
    </cfRule>
  </conditionalFormatting>
  <conditionalFormatting sqref="J75">
    <cfRule type="expression" dxfId="828" priority="229">
      <formula>INDIRECT("A"&amp;ROW())=4</formula>
    </cfRule>
  </conditionalFormatting>
  <conditionalFormatting sqref="J75">
    <cfRule type="expression" dxfId="827" priority="231">
      <formula>INDIRECT("A"&amp;ROW())=2</formula>
    </cfRule>
  </conditionalFormatting>
  <conditionalFormatting sqref="J75">
    <cfRule type="expression" dxfId="826" priority="232">
      <formula>INDIRECT("A"&amp;ROW())=1</formula>
    </cfRule>
  </conditionalFormatting>
  <conditionalFormatting sqref="J75">
    <cfRule type="expression" dxfId="825" priority="225" stopIfTrue="1">
      <formula>INDIRECT("A"&amp;ROW())=0</formula>
    </cfRule>
  </conditionalFormatting>
  <conditionalFormatting sqref="J75">
    <cfRule type="expression" dxfId="824" priority="230">
      <formula>INDIRECT("A"&amp;ROW())=3</formula>
    </cfRule>
  </conditionalFormatting>
  <conditionalFormatting sqref="C77">
    <cfRule type="expression" dxfId="823" priority="210">
      <formula>INDIRECT("A"&amp;ROW())=7</formula>
    </cfRule>
  </conditionalFormatting>
  <conditionalFormatting sqref="C77">
    <cfRule type="expression" dxfId="822" priority="211">
      <formula>INDIRECT("A"&amp;ROW())=6</formula>
    </cfRule>
  </conditionalFormatting>
  <conditionalFormatting sqref="C77">
    <cfRule type="expression" dxfId="821" priority="212">
      <formula>INDIRECT("A"&amp;ROW())=5</formula>
    </cfRule>
  </conditionalFormatting>
  <conditionalFormatting sqref="C77">
    <cfRule type="expression" dxfId="820" priority="213">
      <formula>INDIRECT("A"&amp;ROW())=4</formula>
    </cfRule>
  </conditionalFormatting>
  <conditionalFormatting sqref="C77">
    <cfRule type="expression" dxfId="819" priority="215">
      <formula>INDIRECT("A"&amp;ROW())=2</formula>
    </cfRule>
  </conditionalFormatting>
  <conditionalFormatting sqref="C77">
    <cfRule type="expression" dxfId="818" priority="216">
      <formula>INDIRECT("A"&amp;ROW())=1</formula>
    </cfRule>
  </conditionalFormatting>
  <conditionalFormatting sqref="C77">
    <cfRule type="expression" dxfId="817" priority="209" stopIfTrue="1">
      <formula>INDIRECT("A"&amp;ROW())=0</formula>
    </cfRule>
  </conditionalFormatting>
  <conditionalFormatting sqref="C77">
    <cfRule type="expression" dxfId="816" priority="214">
      <formula>INDIRECT("A"&amp;ROW())=3</formula>
    </cfRule>
  </conditionalFormatting>
  <conditionalFormatting sqref="G77">
    <cfRule type="expression" dxfId="815" priority="202">
      <formula>INDIRECT("A"&amp;ROW())=7</formula>
    </cfRule>
  </conditionalFormatting>
  <conditionalFormatting sqref="G77">
    <cfRule type="expression" dxfId="814" priority="203">
      <formula>INDIRECT("A"&amp;ROW())=6</formula>
    </cfRule>
  </conditionalFormatting>
  <conditionalFormatting sqref="G77">
    <cfRule type="expression" dxfId="813" priority="204">
      <formula>INDIRECT("A"&amp;ROW())=5</formula>
    </cfRule>
  </conditionalFormatting>
  <conditionalFormatting sqref="G77">
    <cfRule type="expression" dxfId="812" priority="205">
      <formula>INDIRECT("A"&amp;ROW())=4</formula>
    </cfRule>
  </conditionalFormatting>
  <conditionalFormatting sqref="G77">
    <cfRule type="expression" dxfId="811" priority="207">
      <formula>INDIRECT("A"&amp;ROW())=2</formula>
    </cfRule>
  </conditionalFormatting>
  <conditionalFormatting sqref="G77">
    <cfRule type="expression" dxfId="810" priority="208">
      <formula>INDIRECT("A"&amp;ROW())=1</formula>
    </cfRule>
  </conditionalFormatting>
  <conditionalFormatting sqref="G77">
    <cfRule type="expression" dxfId="809" priority="201" stopIfTrue="1">
      <formula>INDIRECT("A"&amp;ROW())=0</formula>
    </cfRule>
  </conditionalFormatting>
  <conditionalFormatting sqref="G77">
    <cfRule type="expression" dxfId="808" priority="206">
      <formula>INDIRECT("A"&amp;ROW())=3</formula>
    </cfRule>
  </conditionalFormatting>
  <conditionalFormatting sqref="B31">
    <cfRule type="expression" dxfId="807" priority="178">
      <formula>INDIRECT("A"&amp;ROW())=7</formula>
    </cfRule>
  </conditionalFormatting>
  <conditionalFormatting sqref="B31">
    <cfRule type="expression" dxfId="806" priority="179">
      <formula>INDIRECT("A"&amp;ROW())=6</formula>
    </cfRule>
  </conditionalFormatting>
  <conditionalFormatting sqref="B31">
    <cfRule type="expression" dxfId="805" priority="180">
      <formula>INDIRECT("A"&amp;ROW())=5</formula>
    </cfRule>
  </conditionalFormatting>
  <conditionalFormatting sqref="B31">
    <cfRule type="expression" dxfId="804" priority="181">
      <formula>INDIRECT("A"&amp;ROW())=4</formula>
    </cfRule>
  </conditionalFormatting>
  <conditionalFormatting sqref="B31">
    <cfRule type="expression" dxfId="803" priority="183">
      <formula>INDIRECT("A"&amp;ROW())=2</formula>
    </cfRule>
  </conditionalFormatting>
  <conditionalFormatting sqref="B31">
    <cfRule type="expression" dxfId="802" priority="184">
      <formula>INDIRECT("A"&amp;ROW())=1</formula>
    </cfRule>
  </conditionalFormatting>
  <conditionalFormatting sqref="B31">
    <cfRule type="expression" dxfId="801" priority="177" stopIfTrue="1">
      <formula>INDIRECT("A"&amp;ROW())=0</formula>
    </cfRule>
  </conditionalFormatting>
  <conditionalFormatting sqref="B31">
    <cfRule type="expression" dxfId="800" priority="182">
      <formula>INDIRECT("A"&amp;ROW())=3</formula>
    </cfRule>
  </conditionalFormatting>
  <conditionalFormatting sqref="B32">
    <cfRule type="expression" dxfId="799" priority="170">
      <formula>INDIRECT("A"&amp;ROW())=7</formula>
    </cfRule>
  </conditionalFormatting>
  <conditionalFormatting sqref="B32">
    <cfRule type="expression" dxfId="798" priority="171">
      <formula>INDIRECT("A"&amp;ROW())=6</formula>
    </cfRule>
  </conditionalFormatting>
  <conditionalFormatting sqref="B32">
    <cfRule type="expression" dxfId="797" priority="172">
      <formula>INDIRECT("A"&amp;ROW())=5</formula>
    </cfRule>
  </conditionalFormatting>
  <conditionalFormatting sqref="B32">
    <cfRule type="expression" dxfId="796" priority="173">
      <formula>INDIRECT("A"&amp;ROW())=4</formula>
    </cfRule>
  </conditionalFormatting>
  <conditionalFormatting sqref="B32">
    <cfRule type="expression" dxfId="795" priority="175">
      <formula>INDIRECT("A"&amp;ROW())=2</formula>
    </cfRule>
  </conditionalFormatting>
  <conditionalFormatting sqref="B32">
    <cfRule type="expression" dxfId="794" priority="176">
      <formula>INDIRECT("A"&amp;ROW())=1</formula>
    </cfRule>
  </conditionalFormatting>
  <conditionalFormatting sqref="B32">
    <cfRule type="expression" dxfId="793" priority="169" stopIfTrue="1">
      <formula>INDIRECT("A"&amp;ROW())=0</formula>
    </cfRule>
  </conditionalFormatting>
  <conditionalFormatting sqref="B32">
    <cfRule type="expression" dxfId="792" priority="174">
      <formula>INDIRECT("A"&amp;ROW())=3</formula>
    </cfRule>
  </conditionalFormatting>
  <conditionalFormatting sqref="B33">
    <cfRule type="expression" dxfId="791" priority="154">
      <formula>INDIRECT("A"&amp;ROW())=7</formula>
    </cfRule>
  </conditionalFormatting>
  <conditionalFormatting sqref="B33">
    <cfRule type="expression" dxfId="790" priority="155">
      <formula>INDIRECT("A"&amp;ROW())=6</formula>
    </cfRule>
  </conditionalFormatting>
  <conditionalFormatting sqref="B33">
    <cfRule type="expression" dxfId="789" priority="156">
      <formula>INDIRECT("A"&amp;ROW())=5</formula>
    </cfRule>
  </conditionalFormatting>
  <conditionalFormatting sqref="B33">
    <cfRule type="expression" dxfId="788" priority="157">
      <formula>INDIRECT("A"&amp;ROW())=4</formula>
    </cfRule>
  </conditionalFormatting>
  <conditionalFormatting sqref="B33">
    <cfRule type="expression" dxfId="787" priority="159">
      <formula>INDIRECT("A"&amp;ROW())=2</formula>
    </cfRule>
  </conditionalFormatting>
  <conditionalFormatting sqref="B33">
    <cfRule type="expression" dxfId="786" priority="160">
      <formula>INDIRECT("A"&amp;ROW())=1</formula>
    </cfRule>
  </conditionalFormatting>
  <conditionalFormatting sqref="B33">
    <cfRule type="expression" dxfId="785" priority="153" stopIfTrue="1">
      <formula>INDIRECT("A"&amp;ROW())=0</formula>
    </cfRule>
  </conditionalFormatting>
  <conditionalFormatting sqref="B33">
    <cfRule type="expression" dxfId="784" priority="158">
      <formula>INDIRECT("A"&amp;ROW())=3</formula>
    </cfRule>
  </conditionalFormatting>
  <conditionalFormatting sqref="B40">
    <cfRule type="expression" dxfId="783" priority="146">
      <formula>INDIRECT("A"&amp;ROW())=7</formula>
    </cfRule>
  </conditionalFormatting>
  <conditionalFormatting sqref="B40">
    <cfRule type="expression" dxfId="782" priority="147">
      <formula>INDIRECT("A"&amp;ROW())=6</formula>
    </cfRule>
  </conditionalFormatting>
  <conditionalFormatting sqref="B40">
    <cfRule type="expression" dxfId="781" priority="148">
      <formula>INDIRECT("A"&amp;ROW())=5</formula>
    </cfRule>
  </conditionalFormatting>
  <conditionalFormatting sqref="B40">
    <cfRule type="expression" dxfId="780" priority="149">
      <formula>INDIRECT("A"&amp;ROW())=4</formula>
    </cfRule>
  </conditionalFormatting>
  <conditionalFormatting sqref="B40">
    <cfRule type="expression" dxfId="779" priority="151">
      <formula>INDIRECT("A"&amp;ROW())=2</formula>
    </cfRule>
  </conditionalFormatting>
  <conditionalFormatting sqref="B40">
    <cfRule type="expression" dxfId="778" priority="152">
      <formula>INDIRECT("A"&amp;ROW())=1</formula>
    </cfRule>
  </conditionalFormatting>
  <conditionalFormatting sqref="B40">
    <cfRule type="expression" dxfId="777" priority="145" stopIfTrue="1">
      <formula>INDIRECT("A"&amp;ROW())=0</formula>
    </cfRule>
  </conditionalFormatting>
  <conditionalFormatting sqref="B40">
    <cfRule type="expression" dxfId="776" priority="150">
      <formula>INDIRECT("A"&amp;ROW())=3</formula>
    </cfRule>
  </conditionalFormatting>
  <conditionalFormatting sqref="B36">
    <cfRule type="expression" dxfId="775" priority="138">
      <formula>INDIRECT("A"&amp;ROW())=7</formula>
    </cfRule>
  </conditionalFormatting>
  <conditionalFormatting sqref="B36">
    <cfRule type="expression" dxfId="774" priority="139">
      <formula>INDIRECT("A"&amp;ROW())=6</formula>
    </cfRule>
  </conditionalFormatting>
  <conditionalFormatting sqref="B36">
    <cfRule type="expression" dxfId="773" priority="140">
      <formula>INDIRECT("A"&amp;ROW())=5</formula>
    </cfRule>
  </conditionalFormatting>
  <conditionalFormatting sqref="B36">
    <cfRule type="expression" dxfId="772" priority="141">
      <formula>INDIRECT("A"&amp;ROW())=4</formula>
    </cfRule>
  </conditionalFormatting>
  <conditionalFormatting sqref="B36">
    <cfRule type="expression" dxfId="771" priority="143">
      <formula>INDIRECT("A"&amp;ROW())=2</formula>
    </cfRule>
  </conditionalFormatting>
  <conditionalFormatting sqref="B36">
    <cfRule type="expression" dxfId="770" priority="144">
      <formula>INDIRECT("A"&amp;ROW())=1</formula>
    </cfRule>
  </conditionalFormatting>
  <conditionalFormatting sqref="B36">
    <cfRule type="expression" dxfId="769" priority="137" stopIfTrue="1">
      <formula>INDIRECT("A"&amp;ROW())=0</formula>
    </cfRule>
  </conditionalFormatting>
  <conditionalFormatting sqref="B36">
    <cfRule type="expression" dxfId="768" priority="142">
      <formula>INDIRECT("A"&amp;ROW())=3</formula>
    </cfRule>
  </conditionalFormatting>
  <conditionalFormatting sqref="B42">
    <cfRule type="expression" dxfId="767" priority="130">
      <formula>INDIRECT("A"&amp;ROW())=7</formula>
    </cfRule>
  </conditionalFormatting>
  <conditionalFormatting sqref="B42">
    <cfRule type="expression" dxfId="766" priority="131">
      <formula>INDIRECT("A"&amp;ROW())=6</formula>
    </cfRule>
  </conditionalFormatting>
  <conditionalFormatting sqref="B42">
    <cfRule type="expression" dxfId="765" priority="132">
      <formula>INDIRECT("A"&amp;ROW())=5</formula>
    </cfRule>
  </conditionalFormatting>
  <conditionalFormatting sqref="B42">
    <cfRule type="expression" dxfId="764" priority="133">
      <formula>INDIRECT("A"&amp;ROW())=4</formula>
    </cfRule>
  </conditionalFormatting>
  <conditionalFormatting sqref="B42">
    <cfRule type="expression" dxfId="763" priority="135">
      <formula>INDIRECT("A"&amp;ROW())=2</formula>
    </cfRule>
  </conditionalFormatting>
  <conditionalFormatting sqref="B42">
    <cfRule type="expression" dxfId="762" priority="136">
      <formula>INDIRECT("A"&amp;ROW())=1</formula>
    </cfRule>
  </conditionalFormatting>
  <conditionalFormatting sqref="B42">
    <cfRule type="expression" dxfId="761" priority="129" stopIfTrue="1">
      <formula>INDIRECT("A"&amp;ROW())=0</formula>
    </cfRule>
  </conditionalFormatting>
  <conditionalFormatting sqref="B42">
    <cfRule type="expression" dxfId="760" priority="134">
      <formula>INDIRECT("A"&amp;ROW())=3</formula>
    </cfRule>
  </conditionalFormatting>
  <conditionalFormatting sqref="B44">
    <cfRule type="expression" dxfId="759" priority="122">
      <formula>INDIRECT("A"&amp;ROW())=7</formula>
    </cfRule>
  </conditionalFormatting>
  <conditionalFormatting sqref="B44">
    <cfRule type="expression" dxfId="758" priority="123">
      <formula>INDIRECT("A"&amp;ROW())=6</formula>
    </cfRule>
  </conditionalFormatting>
  <conditionalFormatting sqref="B44">
    <cfRule type="expression" dxfId="757" priority="124">
      <formula>INDIRECT("A"&amp;ROW())=5</formula>
    </cfRule>
  </conditionalFormatting>
  <conditionalFormatting sqref="B44">
    <cfRule type="expression" dxfId="756" priority="125">
      <formula>INDIRECT("A"&amp;ROW())=4</formula>
    </cfRule>
  </conditionalFormatting>
  <conditionalFormatting sqref="B44">
    <cfRule type="expression" dxfId="755" priority="127">
      <formula>INDIRECT("A"&amp;ROW())=2</formula>
    </cfRule>
  </conditionalFormatting>
  <conditionalFormatting sqref="B44">
    <cfRule type="expression" dxfId="754" priority="128">
      <formula>INDIRECT("A"&amp;ROW())=1</formula>
    </cfRule>
  </conditionalFormatting>
  <conditionalFormatting sqref="B44">
    <cfRule type="expression" dxfId="753" priority="121" stopIfTrue="1">
      <formula>INDIRECT("A"&amp;ROW())=0</formula>
    </cfRule>
  </conditionalFormatting>
  <conditionalFormatting sqref="B44">
    <cfRule type="expression" dxfId="752" priority="126">
      <formula>INDIRECT("A"&amp;ROW())=3</formula>
    </cfRule>
  </conditionalFormatting>
  <conditionalFormatting sqref="B55">
    <cfRule type="expression" dxfId="751" priority="50">
      <formula>INDIRECT("A"&amp;ROW())=7</formula>
    </cfRule>
  </conditionalFormatting>
  <conditionalFormatting sqref="B55">
    <cfRule type="expression" dxfId="750" priority="51">
      <formula>INDIRECT("A"&amp;ROW())=6</formula>
    </cfRule>
  </conditionalFormatting>
  <conditionalFormatting sqref="B55">
    <cfRule type="expression" dxfId="749" priority="52">
      <formula>INDIRECT("A"&amp;ROW())=5</formula>
    </cfRule>
  </conditionalFormatting>
  <conditionalFormatting sqref="B55">
    <cfRule type="expression" dxfId="748" priority="53">
      <formula>INDIRECT("A"&amp;ROW())=4</formula>
    </cfRule>
  </conditionalFormatting>
  <conditionalFormatting sqref="B55">
    <cfRule type="expression" dxfId="747" priority="55">
      <formula>INDIRECT("A"&amp;ROW())=2</formula>
    </cfRule>
  </conditionalFormatting>
  <conditionalFormatting sqref="B55">
    <cfRule type="expression" dxfId="746" priority="56">
      <formula>INDIRECT("A"&amp;ROW())=1</formula>
    </cfRule>
  </conditionalFormatting>
  <conditionalFormatting sqref="B55">
    <cfRule type="expression" dxfId="745" priority="49" stopIfTrue="1">
      <formula>INDIRECT("A"&amp;ROW())=0</formula>
    </cfRule>
  </conditionalFormatting>
  <conditionalFormatting sqref="B55">
    <cfRule type="expression" dxfId="744" priority="54">
      <formula>INDIRECT("A"&amp;ROW())=3</formula>
    </cfRule>
  </conditionalFormatting>
  <conditionalFormatting sqref="B47">
    <cfRule type="expression" dxfId="743" priority="114">
      <formula>INDIRECT("A"&amp;ROW())=7</formula>
    </cfRule>
  </conditionalFormatting>
  <conditionalFormatting sqref="B47">
    <cfRule type="expression" dxfId="742" priority="115">
      <formula>INDIRECT("A"&amp;ROW())=6</formula>
    </cfRule>
  </conditionalFormatting>
  <conditionalFormatting sqref="B47">
    <cfRule type="expression" dxfId="741" priority="116">
      <formula>INDIRECT("A"&amp;ROW())=5</formula>
    </cfRule>
  </conditionalFormatting>
  <conditionalFormatting sqref="B47">
    <cfRule type="expression" dxfId="740" priority="117">
      <formula>INDIRECT("A"&amp;ROW())=4</formula>
    </cfRule>
  </conditionalFormatting>
  <conditionalFormatting sqref="B47">
    <cfRule type="expression" dxfId="739" priority="119">
      <formula>INDIRECT("A"&amp;ROW())=2</formula>
    </cfRule>
  </conditionalFormatting>
  <conditionalFormatting sqref="B47">
    <cfRule type="expression" dxfId="738" priority="120">
      <formula>INDIRECT("A"&amp;ROW())=1</formula>
    </cfRule>
  </conditionalFormatting>
  <conditionalFormatting sqref="B47">
    <cfRule type="expression" dxfId="737" priority="113" stopIfTrue="1">
      <formula>INDIRECT("A"&amp;ROW())=0</formula>
    </cfRule>
  </conditionalFormatting>
  <conditionalFormatting sqref="B47">
    <cfRule type="expression" dxfId="736" priority="118">
      <formula>INDIRECT("A"&amp;ROW())=3</formula>
    </cfRule>
  </conditionalFormatting>
  <conditionalFormatting sqref="B46">
    <cfRule type="expression" dxfId="735" priority="98">
      <formula>INDIRECT("A"&amp;ROW())=7</formula>
    </cfRule>
  </conditionalFormatting>
  <conditionalFormatting sqref="B46">
    <cfRule type="expression" dxfId="734" priority="99">
      <formula>INDIRECT("A"&amp;ROW())=6</formula>
    </cfRule>
  </conditionalFormatting>
  <conditionalFormatting sqref="B46">
    <cfRule type="expression" dxfId="733" priority="100">
      <formula>INDIRECT("A"&amp;ROW())=5</formula>
    </cfRule>
  </conditionalFormatting>
  <conditionalFormatting sqref="B46">
    <cfRule type="expression" dxfId="732" priority="101">
      <formula>INDIRECT("A"&amp;ROW())=4</formula>
    </cfRule>
  </conditionalFormatting>
  <conditionalFormatting sqref="B46">
    <cfRule type="expression" dxfId="731" priority="103">
      <formula>INDIRECT("A"&amp;ROW())=2</formula>
    </cfRule>
  </conditionalFormatting>
  <conditionalFormatting sqref="B46">
    <cfRule type="expression" dxfId="730" priority="104">
      <formula>INDIRECT("A"&amp;ROW())=1</formula>
    </cfRule>
  </conditionalFormatting>
  <conditionalFormatting sqref="B46">
    <cfRule type="expression" dxfId="729" priority="97" stopIfTrue="1">
      <formula>INDIRECT("A"&amp;ROW())=0</formula>
    </cfRule>
  </conditionalFormatting>
  <conditionalFormatting sqref="B46">
    <cfRule type="expression" dxfId="728" priority="102">
      <formula>INDIRECT("A"&amp;ROW())=3</formula>
    </cfRule>
  </conditionalFormatting>
  <conditionalFormatting sqref="B48">
    <cfRule type="expression" dxfId="727" priority="90">
      <formula>INDIRECT("A"&amp;ROW())=7</formula>
    </cfRule>
  </conditionalFormatting>
  <conditionalFormatting sqref="B48">
    <cfRule type="expression" dxfId="726" priority="91">
      <formula>INDIRECT("A"&amp;ROW())=6</formula>
    </cfRule>
  </conditionalFormatting>
  <conditionalFormatting sqref="B48">
    <cfRule type="expression" dxfId="725" priority="92">
      <formula>INDIRECT("A"&amp;ROW())=5</formula>
    </cfRule>
  </conditionalFormatting>
  <conditionalFormatting sqref="B48">
    <cfRule type="expression" dxfId="724" priority="93">
      <formula>INDIRECT("A"&amp;ROW())=4</formula>
    </cfRule>
  </conditionalFormatting>
  <conditionalFormatting sqref="B48">
    <cfRule type="expression" dxfId="723" priority="95">
      <formula>INDIRECT("A"&amp;ROW())=2</formula>
    </cfRule>
  </conditionalFormatting>
  <conditionalFormatting sqref="B48">
    <cfRule type="expression" dxfId="722" priority="96">
      <formula>INDIRECT("A"&amp;ROW())=1</formula>
    </cfRule>
  </conditionalFormatting>
  <conditionalFormatting sqref="B48">
    <cfRule type="expression" dxfId="721" priority="89" stopIfTrue="1">
      <formula>INDIRECT("A"&amp;ROW())=0</formula>
    </cfRule>
  </conditionalFormatting>
  <conditionalFormatting sqref="B48">
    <cfRule type="expression" dxfId="720" priority="94">
      <formula>INDIRECT("A"&amp;ROW())=3</formula>
    </cfRule>
  </conditionalFormatting>
  <conditionalFormatting sqref="B49">
    <cfRule type="expression" dxfId="719" priority="82">
      <formula>INDIRECT("A"&amp;ROW())=7</formula>
    </cfRule>
  </conditionalFormatting>
  <conditionalFormatting sqref="B49">
    <cfRule type="expression" dxfId="718" priority="83">
      <formula>INDIRECT("A"&amp;ROW())=6</formula>
    </cfRule>
  </conditionalFormatting>
  <conditionalFormatting sqref="B49">
    <cfRule type="expression" dxfId="717" priority="84">
      <formula>INDIRECT("A"&amp;ROW())=5</formula>
    </cfRule>
  </conditionalFormatting>
  <conditionalFormatting sqref="B49">
    <cfRule type="expression" dxfId="716" priority="85">
      <formula>INDIRECT("A"&amp;ROW())=4</formula>
    </cfRule>
  </conditionalFormatting>
  <conditionalFormatting sqref="B49">
    <cfRule type="expression" dxfId="715" priority="87">
      <formula>INDIRECT("A"&amp;ROW())=2</formula>
    </cfRule>
  </conditionalFormatting>
  <conditionalFormatting sqref="B49">
    <cfRule type="expression" dxfId="714" priority="88">
      <formula>INDIRECT("A"&amp;ROW())=1</formula>
    </cfRule>
  </conditionalFormatting>
  <conditionalFormatting sqref="B49">
    <cfRule type="expression" dxfId="713" priority="81" stopIfTrue="1">
      <formula>INDIRECT("A"&amp;ROW())=0</formula>
    </cfRule>
  </conditionalFormatting>
  <conditionalFormatting sqref="B49">
    <cfRule type="expression" dxfId="712" priority="86">
      <formula>INDIRECT("A"&amp;ROW())=3</formula>
    </cfRule>
  </conditionalFormatting>
  <conditionalFormatting sqref="B50">
    <cfRule type="expression" dxfId="711" priority="74">
      <formula>INDIRECT("A"&amp;ROW())=7</formula>
    </cfRule>
  </conditionalFormatting>
  <conditionalFormatting sqref="B50">
    <cfRule type="expression" dxfId="710" priority="75">
      <formula>INDIRECT("A"&amp;ROW())=6</formula>
    </cfRule>
  </conditionalFormatting>
  <conditionalFormatting sqref="B50">
    <cfRule type="expression" dxfId="709" priority="76">
      <formula>INDIRECT("A"&amp;ROW())=5</formula>
    </cfRule>
  </conditionalFormatting>
  <conditionalFormatting sqref="B50">
    <cfRule type="expression" dxfId="708" priority="77">
      <formula>INDIRECT("A"&amp;ROW())=4</formula>
    </cfRule>
  </conditionalFormatting>
  <conditionalFormatting sqref="B50">
    <cfRule type="expression" dxfId="707" priority="79">
      <formula>INDIRECT("A"&amp;ROW())=2</formula>
    </cfRule>
  </conditionalFormatting>
  <conditionalFormatting sqref="B50">
    <cfRule type="expression" dxfId="706" priority="80">
      <formula>INDIRECT("A"&amp;ROW())=1</formula>
    </cfRule>
  </conditionalFormatting>
  <conditionalFormatting sqref="B50">
    <cfRule type="expression" dxfId="705" priority="73" stopIfTrue="1">
      <formula>INDIRECT("A"&amp;ROW())=0</formula>
    </cfRule>
  </conditionalFormatting>
  <conditionalFormatting sqref="B50">
    <cfRule type="expression" dxfId="704" priority="78">
      <formula>INDIRECT("A"&amp;ROW())=3</formula>
    </cfRule>
  </conditionalFormatting>
  <conditionalFormatting sqref="B51:B52">
    <cfRule type="expression" dxfId="703" priority="66">
      <formula>INDIRECT("A"&amp;ROW())=7</formula>
    </cfRule>
  </conditionalFormatting>
  <conditionalFormatting sqref="B51:B52">
    <cfRule type="expression" dxfId="702" priority="67">
      <formula>INDIRECT("A"&amp;ROW())=6</formula>
    </cfRule>
  </conditionalFormatting>
  <conditionalFormatting sqref="B51:B52">
    <cfRule type="expression" dxfId="701" priority="68">
      <formula>INDIRECT("A"&amp;ROW())=5</formula>
    </cfRule>
  </conditionalFormatting>
  <conditionalFormatting sqref="B51:B52">
    <cfRule type="expression" dxfId="700" priority="69">
      <formula>INDIRECT("A"&amp;ROW())=4</formula>
    </cfRule>
  </conditionalFormatting>
  <conditionalFormatting sqref="B51:B52">
    <cfRule type="expression" dxfId="699" priority="71">
      <formula>INDIRECT("A"&amp;ROW())=2</formula>
    </cfRule>
  </conditionalFormatting>
  <conditionalFormatting sqref="B51:B52">
    <cfRule type="expression" dxfId="698" priority="72">
      <formula>INDIRECT("A"&amp;ROW())=1</formula>
    </cfRule>
  </conditionalFormatting>
  <conditionalFormatting sqref="B51:B52">
    <cfRule type="expression" dxfId="697" priority="65" stopIfTrue="1">
      <formula>INDIRECT("A"&amp;ROW())=0</formula>
    </cfRule>
  </conditionalFormatting>
  <conditionalFormatting sqref="B51:B52">
    <cfRule type="expression" dxfId="696" priority="70">
      <formula>INDIRECT("A"&amp;ROW())=3</formula>
    </cfRule>
  </conditionalFormatting>
  <conditionalFormatting sqref="B54">
    <cfRule type="expression" dxfId="695" priority="58">
      <formula>INDIRECT("A"&amp;ROW())=7</formula>
    </cfRule>
  </conditionalFormatting>
  <conditionalFormatting sqref="B54">
    <cfRule type="expression" dxfId="694" priority="59">
      <formula>INDIRECT("A"&amp;ROW())=6</formula>
    </cfRule>
  </conditionalFormatting>
  <conditionalFormatting sqref="B54">
    <cfRule type="expression" dxfId="693" priority="60">
      <formula>INDIRECT("A"&amp;ROW())=5</formula>
    </cfRule>
  </conditionalFormatting>
  <conditionalFormatting sqref="B54">
    <cfRule type="expression" dxfId="692" priority="61">
      <formula>INDIRECT("A"&amp;ROW())=4</formula>
    </cfRule>
  </conditionalFormatting>
  <conditionalFormatting sqref="B54">
    <cfRule type="expression" dxfId="691" priority="63">
      <formula>INDIRECT("A"&amp;ROW())=2</formula>
    </cfRule>
  </conditionalFormatting>
  <conditionalFormatting sqref="B54">
    <cfRule type="expression" dxfId="690" priority="64">
      <formula>INDIRECT("A"&amp;ROW())=1</formula>
    </cfRule>
  </conditionalFormatting>
  <conditionalFormatting sqref="B54">
    <cfRule type="expression" dxfId="689" priority="57" stopIfTrue="1">
      <formula>INDIRECT("A"&amp;ROW())=0</formula>
    </cfRule>
  </conditionalFormatting>
  <conditionalFormatting sqref="B54">
    <cfRule type="expression" dxfId="688" priority="62">
      <formula>INDIRECT("A"&amp;ROW())=3</formula>
    </cfRule>
  </conditionalFormatting>
  <conditionalFormatting sqref="B56">
    <cfRule type="expression" dxfId="687" priority="42">
      <formula>INDIRECT("A"&amp;ROW())=7</formula>
    </cfRule>
  </conditionalFormatting>
  <conditionalFormatting sqref="B56">
    <cfRule type="expression" dxfId="686" priority="43">
      <formula>INDIRECT("A"&amp;ROW())=6</formula>
    </cfRule>
  </conditionalFormatting>
  <conditionalFormatting sqref="B56">
    <cfRule type="expression" dxfId="685" priority="44">
      <formula>INDIRECT("A"&amp;ROW())=5</formula>
    </cfRule>
  </conditionalFormatting>
  <conditionalFormatting sqref="B56">
    <cfRule type="expression" dxfId="684" priority="45">
      <formula>INDIRECT("A"&amp;ROW())=4</formula>
    </cfRule>
  </conditionalFormatting>
  <conditionalFormatting sqref="B56">
    <cfRule type="expression" dxfId="683" priority="47">
      <formula>INDIRECT("A"&amp;ROW())=2</formula>
    </cfRule>
  </conditionalFormatting>
  <conditionalFormatting sqref="B56">
    <cfRule type="expression" dxfId="682" priority="48">
      <formula>INDIRECT("A"&amp;ROW())=1</formula>
    </cfRule>
  </conditionalFormatting>
  <conditionalFormatting sqref="B56">
    <cfRule type="expression" dxfId="681" priority="41" stopIfTrue="1">
      <formula>INDIRECT("A"&amp;ROW())=0</formula>
    </cfRule>
  </conditionalFormatting>
  <conditionalFormatting sqref="B56">
    <cfRule type="expression" dxfId="680" priority="46">
      <formula>INDIRECT("A"&amp;ROW())=3</formula>
    </cfRule>
  </conditionalFormatting>
  <conditionalFormatting sqref="B62">
    <cfRule type="expression" dxfId="679" priority="34">
      <formula>INDIRECT("A"&amp;ROW())=7</formula>
    </cfRule>
  </conditionalFormatting>
  <conditionalFormatting sqref="B62">
    <cfRule type="expression" dxfId="678" priority="35">
      <formula>INDIRECT("A"&amp;ROW())=6</formula>
    </cfRule>
  </conditionalFormatting>
  <conditionalFormatting sqref="B62">
    <cfRule type="expression" dxfId="677" priority="36">
      <formula>INDIRECT("A"&amp;ROW())=5</formula>
    </cfRule>
  </conditionalFormatting>
  <conditionalFormatting sqref="B62">
    <cfRule type="expression" dxfId="676" priority="37">
      <formula>INDIRECT("A"&amp;ROW())=4</formula>
    </cfRule>
  </conditionalFormatting>
  <conditionalFormatting sqref="B62">
    <cfRule type="expression" dxfId="675" priority="39">
      <formula>INDIRECT("A"&amp;ROW())=2</formula>
    </cfRule>
  </conditionalFormatting>
  <conditionalFormatting sqref="B62">
    <cfRule type="expression" dxfId="674" priority="40">
      <formula>INDIRECT("A"&amp;ROW())=1</formula>
    </cfRule>
  </conditionalFormatting>
  <conditionalFormatting sqref="B62">
    <cfRule type="expression" dxfId="673" priority="33" stopIfTrue="1">
      <formula>INDIRECT("A"&amp;ROW())=0</formula>
    </cfRule>
  </conditionalFormatting>
  <conditionalFormatting sqref="B62">
    <cfRule type="expression" dxfId="672" priority="38">
      <formula>INDIRECT("A"&amp;ROW())=3</formula>
    </cfRule>
  </conditionalFormatting>
  <conditionalFormatting sqref="B73">
    <cfRule type="expression" dxfId="671" priority="26">
      <formula>INDIRECT("A"&amp;ROW())=7</formula>
    </cfRule>
  </conditionalFormatting>
  <conditionalFormatting sqref="B73">
    <cfRule type="expression" dxfId="670" priority="27">
      <formula>INDIRECT("A"&amp;ROW())=6</formula>
    </cfRule>
  </conditionalFormatting>
  <conditionalFormatting sqref="B73">
    <cfRule type="expression" dxfId="669" priority="28">
      <formula>INDIRECT("A"&amp;ROW())=5</formula>
    </cfRule>
  </conditionalFormatting>
  <conditionalFormatting sqref="B73">
    <cfRule type="expression" dxfId="668" priority="29">
      <formula>INDIRECT("A"&amp;ROW())=4</formula>
    </cfRule>
  </conditionalFormatting>
  <conditionalFormatting sqref="B73">
    <cfRule type="expression" dxfId="667" priority="31">
      <formula>INDIRECT("A"&amp;ROW())=2</formula>
    </cfRule>
  </conditionalFormatting>
  <conditionalFormatting sqref="B73">
    <cfRule type="expression" dxfId="666" priority="32">
      <formula>INDIRECT("A"&amp;ROW())=1</formula>
    </cfRule>
  </conditionalFormatting>
  <conditionalFormatting sqref="B73">
    <cfRule type="expression" dxfId="665" priority="25" stopIfTrue="1">
      <formula>INDIRECT("A"&amp;ROW())=0</formula>
    </cfRule>
  </conditionalFormatting>
  <conditionalFormatting sqref="B73">
    <cfRule type="expression" dxfId="664" priority="30">
      <formula>INDIRECT("A"&amp;ROW())=3</formula>
    </cfRule>
  </conditionalFormatting>
  <conditionalFormatting sqref="B68">
    <cfRule type="expression" dxfId="663" priority="18">
      <formula>INDIRECT("A"&amp;ROW())=7</formula>
    </cfRule>
  </conditionalFormatting>
  <conditionalFormatting sqref="B68">
    <cfRule type="expression" dxfId="662" priority="19">
      <formula>INDIRECT("A"&amp;ROW())=6</formula>
    </cfRule>
  </conditionalFormatting>
  <conditionalFormatting sqref="B68">
    <cfRule type="expression" dxfId="661" priority="20">
      <formula>INDIRECT("A"&amp;ROW())=5</formula>
    </cfRule>
  </conditionalFormatting>
  <conditionalFormatting sqref="B68">
    <cfRule type="expression" dxfId="660" priority="21">
      <formula>INDIRECT("A"&amp;ROW())=4</formula>
    </cfRule>
  </conditionalFormatting>
  <conditionalFormatting sqref="B68">
    <cfRule type="expression" dxfId="659" priority="23">
      <formula>INDIRECT("A"&amp;ROW())=2</formula>
    </cfRule>
  </conditionalFormatting>
  <conditionalFormatting sqref="B68">
    <cfRule type="expression" dxfId="658" priority="24">
      <formula>INDIRECT("A"&amp;ROW())=1</formula>
    </cfRule>
  </conditionalFormatting>
  <conditionalFormatting sqref="B68">
    <cfRule type="expression" dxfId="657" priority="17" stopIfTrue="1">
      <formula>INDIRECT("A"&amp;ROW())=0</formula>
    </cfRule>
  </conditionalFormatting>
  <conditionalFormatting sqref="B68">
    <cfRule type="expression" dxfId="656" priority="22">
      <formula>INDIRECT("A"&amp;ROW())=3</formula>
    </cfRule>
  </conditionalFormatting>
  <conditionalFormatting sqref="B75">
    <cfRule type="expression" dxfId="655" priority="10">
      <formula>INDIRECT("A"&amp;ROW())=7</formula>
    </cfRule>
  </conditionalFormatting>
  <conditionalFormatting sqref="B75">
    <cfRule type="expression" dxfId="654" priority="11">
      <formula>INDIRECT("A"&amp;ROW())=6</formula>
    </cfRule>
  </conditionalFormatting>
  <conditionalFormatting sqref="B75">
    <cfRule type="expression" dxfId="653" priority="12">
      <formula>INDIRECT("A"&amp;ROW())=5</formula>
    </cfRule>
  </conditionalFormatting>
  <conditionalFormatting sqref="B75">
    <cfRule type="expression" dxfId="652" priority="13">
      <formula>INDIRECT("A"&amp;ROW())=4</formula>
    </cfRule>
  </conditionalFormatting>
  <conditionalFormatting sqref="B75">
    <cfRule type="expression" dxfId="651" priority="15">
      <formula>INDIRECT("A"&amp;ROW())=2</formula>
    </cfRule>
  </conditionalFormatting>
  <conditionalFormatting sqref="B75">
    <cfRule type="expression" dxfId="650" priority="16">
      <formula>INDIRECT("A"&amp;ROW())=1</formula>
    </cfRule>
  </conditionalFormatting>
  <conditionalFormatting sqref="B75">
    <cfRule type="expression" dxfId="649" priority="9" stopIfTrue="1">
      <formula>INDIRECT("A"&amp;ROW())=0</formula>
    </cfRule>
  </conditionalFormatting>
  <conditionalFormatting sqref="B75">
    <cfRule type="expression" dxfId="648" priority="14">
      <formula>INDIRECT("A"&amp;ROW())=3</formula>
    </cfRule>
  </conditionalFormatting>
  <conditionalFormatting sqref="B77">
    <cfRule type="expression" dxfId="647" priority="2">
      <formula>INDIRECT("A"&amp;ROW())=7</formula>
    </cfRule>
  </conditionalFormatting>
  <conditionalFormatting sqref="B77">
    <cfRule type="expression" dxfId="646" priority="3">
      <formula>INDIRECT("A"&amp;ROW())=6</formula>
    </cfRule>
  </conditionalFormatting>
  <conditionalFormatting sqref="B77">
    <cfRule type="expression" dxfId="645" priority="4">
      <formula>INDIRECT("A"&amp;ROW())=5</formula>
    </cfRule>
  </conditionalFormatting>
  <conditionalFormatting sqref="B77">
    <cfRule type="expression" dxfId="644" priority="5">
      <formula>INDIRECT("A"&amp;ROW())=4</formula>
    </cfRule>
  </conditionalFormatting>
  <conditionalFormatting sqref="B77">
    <cfRule type="expression" dxfId="643" priority="7">
      <formula>INDIRECT("A"&amp;ROW())=2</formula>
    </cfRule>
  </conditionalFormatting>
  <conditionalFormatting sqref="B77">
    <cfRule type="expression" dxfId="642" priority="8">
      <formula>INDIRECT("A"&amp;ROW())=1</formula>
    </cfRule>
  </conditionalFormatting>
  <conditionalFormatting sqref="B77">
    <cfRule type="expression" dxfId="641" priority="1" stopIfTrue="1">
      <formula>INDIRECT("A"&amp;ROW())=0</formula>
    </cfRule>
  </conditionalFormatting>
  <conditionalFormatting sqref="B77">
    <cfRule type="expression" dxfId="640" priority="6">
      <formula>INDIRECT("A"&amp;ROW())=3</formula>
    </cfRule>
  </conditionalFormatting>
  <pageMargins left="0.7" right="0.7" top="0.75" bottom="0.75" header="0.3" footer="0.3"/>
  <pageSetup orientation="portrait"/>
  <extLst>
    <ext xmlns:mx="http://schemas.microsoft.com/office/mac/excel/2008/main" uri="{64002731-A6B0-56B0-2670-7721B7C09600}">
      <mx:PLV Mode="0" OnePage="0" WScale="0"/>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theme="9" tint="0.39997558519241921"/>
  </sheetPr>
  <dimension ref="A1:AB63"/>
  <sheetViews>
    <sheetView zoomScale="90" zoomScaleNormal="90" zoomScalePageLayoutView="90" workbookViewId="0">
      <pane ySplit="1" topLeftCell="A36" activePane="bottomLeft" state="frozen"/>
      <selection pane="bottomLeft" activeCell="C26" sqref="C26"/>
    </sheetView>
  </sheetViews>
  <sheetFormatPr baseColWidth="10" defaultColWidth="8.83203125" defaultRowHeight="15" x14ac:dyDescent="0"/>
  <cols>
    <col min="1" max="1" width="19" customWidth="1"/>
    <col min="2" max="2" width="15" customWidth="1"/>
    <col min="3" max="3" width="66.6640625" customWidth="1"/>
    <col min="4" max="4" width="40.6640625" customWidth="1"/>
    <col min="5" max="5" width="14.6640625" customWidth="1"/>
    <col min="6" max="6" width="13.83203125" style="41" customWidth="1"/>
    <col min="7" max="7" width="11.83203125" customWidth="1"/>
    <col min="8" max="8" width="19.1640625" customWidth="1"/>
    <col min="9" max="9" width="21.33203125" style="44" customWidth="1"/>
    <col min="10" max="10" width="16.6640625" customWidth="1"/>
    <col min="11" max="11" width="12.6640625" style="46" customWidth="1"/>
    <col min="12" max="12" width="9.1640625" style="47" customWidth="1"/>
    <col min="13" max="13" width="14.1640625" style="47" customWidth="1"/>
    <col min="14" max="14" width="12.1640625" style="47" customWidth="1"/>
    <col min="15" max="15" width="22.33203125" style="47" bestFit="1" customWidth="1"/>
  </cols>
  <sheetData>
    <row r="1" spans="1:28" s="48" customFormat="1" ht="14.5">
      <c r="A1" s="493" t="s">
        <v>266</v>
      </c>
      <c r="B1" s="16" t="s">
        <v>246</v>
      </c>
      <c r="C1" s="17" t="s">
        <v>19</v>
      </c>
      <c r="D1" s="17" t="s">
        <v>32</v>
      </c>
      <c r="E1" s="17" t="s">
        <v>33</v>
      </c>
      <c r="F1" s="39" t="s">
        <v>34</v>
      </c>
      <c r="G1" s="17" t="s">
        <v>35</v>
      </c>
      <c r="H1" s="17" t="s">
        <v>36</v>
      </c>
      <c r="I1" s="40" t="s">
        <v>38</v>
      </c>
      <c r="K1" s="465"/>
      <c r="L1" s="466"/>
      <c r="M1" s="466"/>
      <c r="O1" s="466"/>
      <c r="Q1" s="492"/>
    </row>
    <row r="2" spans="1:28" s="170" customFormat="1" ht="16.25" thickBot="1">
      <c r="A2" s="544" t="s">
        <v>243</v>
      </c>
      <c r="B2" s="168"/>
      <c r="C2" s="545" t="s">
        <v>50</v>
      </c>
      <c r="D2" s="169"/>
      <c r="E2" s="169"/>
      <c r="F2" s="705">
        <f>SUM(F16,F44)</f>
        <v>365876</v>
      </c>
      <c r="G2" s="169"/>
      <c r="H2" s="169"/>
      <c r="I2" s="706">
        <f>F2</f>
        <v>365876</v>
      </c>
      <c r="J2" s="41"/>
      <c r="K2" s="46"/>
      <c r="L2" s="41"/>
      <c r="M2" s="41"/>
      <c r="N2"/>
      <c r="O2" s="47"/>
      <c r="P2"/>
      <c r="Q2"/>
      <c r="R2"/>
      <c r="S2"/>
      <c r="T2"/>
      <c r="U2"/>
      <c r="V2"/>
      <c r="W2"/>
      <c r="X2"/>
      <c r="Y2"/>
      <c r="Z2"/>
      <c r="AA2"/>
      <c r="AB2"/>
    </row>
    <row r="3" spans="1:28" s="166" customFormat="1">
      <c r="A3" s="542" t="s">
        <v>377</v>
      </c>
      <c r="B3" s="268"/>
      <c r="C3" s="543" t="s">
        <v>51</v>
      </c>
      <c r="D3" s="163"/>
      <c r="E3" s="163"/>
      <c r="F3" s="164">
        <v>0</v>
      </c>
      <c r="G3" s="390"/>
      <c r="H3" s="163"/>
      <c r="I3" s="165"/>
      <c r="J3" s="220"/>
      <c r="K3" s="277"/>
      <c r="L3" s="220"/>
      <c r="M3" s="220"/>
      <c r="N3" s="220"/>
      <c r="O3" s="220"/>
      <c r="P3" s="45"/>
      <c r="Q3" s="45"/>
      <c r="R3" s="45"/>
      <c r="S3" s="45"/>
      <c r="T3" s="45"/>
      <c r="U3" s="45"/>
      <c r="V3" s="45"/>
      <c r="W3" s="45"/>
      <c r="X3" s="45"/>
      <c r="Y3" s="45"/>
      <c r="Z3" s="45"/>
      <c r="AA3" s="45"/>
      <c r="AB3" s="45"/>
    </row>
    <row r="4" spans="1:28" s="63" customFormat="1">
      <c r="A4" s="494"/>
      <c r="B4" s="460" t="s">
        <v>537</v>
      </c>
      <c r="C4" s="177" t="s">
        <v>247</v>
      </c>
      <c r="D4" s="499" t="s">
        <v>190</v>
      </c>
      <c r="E4" s="443"/>
      <c r="F4" s="444">
        <f>SUM(F5:F6)</f>
        <v>24510</v>
      </c>
      <c r="G4" s="475" t="s">
        <v>255</v>
      </c>
      <c r="H4" s="443"/>
      <c r="I4" s="500"/>
      <c r="J4" s="481"/>
      <c r="K4" s="480"/>
      <c r="L4" s="481"/>
      <c r="M4" s="481"/>
      <c r="N4" s="220"/>
      <c r="O4" s="220"/>
      <c r="P4" s="45"/>
      <c r="Q4" s="45"/>
      <c r="R4" s="45"/>
      <c r="S4" s="45"/>
      <c r="T4" s="45"/>
      <c r="U4" s="45"/>
      <c r="V4" s="45"/>
      <c r="W4" s="45"/>
      <c r="X4" s="45"/>
      <c r="Y4" s="45"/>
      <c r="Z4" s="45"/>
      <c r="AA4" s="45"/>
      <c r="AB4" s="45"/>
    </row>
    <row r="5" spans="1:28" s="45" customFormat="1">
      <c r="A5" s="501"/>
      <c r="B5" s="501"/>
      <c r="D5" s="424" t="s">
        <v>129</v>
      </c>
      <c r="E5" s="424" t="s">
        <v>130</v>
      </c>
      <c r="F5" s="423">
        <v>17950</v>
      </c>
      <c r="G5" s="475" t="s">
        <v>255</v>
      </c>
      <c r="H5" s="424" t="s">
        <v>101</v>
      </c>
      <c r="I5" s="502"/>
      <c r="J5" s="479"/>
      <c r="K5" s="480"/>
      <c r="L5" s="481"/>
      <c r="M5" s="481"/>
      <c r="N5" s="220"/>
      <c r="O5" s="220"/>
    </row>
    <row r="6" spans="1:28" s="45" customFormat="1">
      <c r="A6" s="401"/>
      <c r="B6" s="98"/>
      <c r="C6" s="99"/>
      <c r="D6" s="424" t="s">
        <v>273</v>
      </c>
      <c r="E6" s="424"/>
      <c r="F6" s="423">
        <v>6560</v>
      </c>
      <c r="G6" s="475" t="s">
        <v>255</v>
      </c>
      <c r="H6" s="424" t="s">
        <v>101</v>
      </c>
      <c r="I6" s="502"/>
      <c r="J6" s="479"/>
      <c r="K6" s="480"/>
      <c r="L6" s="481"/>
      <c r="M6" s="481"/>
      <c r="N6" s="220"/>
      <c r="O6" s="220"/>
    </row>
    <row r="7" spans="1:28" s="167" customFormat="1">
      <c r="A7" s="495"/>
      <c r="B7" s="460" t="s">
        <v>538</v>
      </c>
      <c r="C7" s="833" t="s">
        <v>184</v>
      </c>
      <c r="D7" s="499" t="s">
        <v>190</v>
      </c>
      <c r="E7" s="499"/>
      <c r="F7" s="482">
        <f>SUM(F8:F15)</f>
        <v>222</v>
      </c>
      <c r="G7" s="475" t="s">
        <v>255</v>
      </c>
      <c r="H7" s="499"/>
      <c r="I7" s="503"/>
      <c r="J7" s="489"/>
      <c r="K7" s="490"/>
      <c r="L7" s="481"/>
      <c r="M7" s="479"/>
      <c r="N7" s="282"/>
      <c r="O7" s="282"/>
      <c r="P7"/>
      <c r="Q7"/>
      <c r="R7"/>
      <c r="S7"/>
      <c r="T7"/>
      <c r="U7"/>
      <c r="V7"/>
      <c r="W7"/>
      <c r="X7"/>
      <c r="Y7"/>
      <c r="Z7"/>
      <c r="AA7"/>
      <c r="AB7"/>
    </row>
    <row r="8" spans="1:28">
      <c r="A8" s="496"/>
      <c r="B8" s="53"/>
      <c r="C8" s="54"/>
      <c r="D8" s="445" t="s">
        <v>96</v>
      </c>
      <c r="E8" s="425" t="s">
        <v>95</v>
      </c>
      <c r="F8" s="429">
        <v>25</v>
      </c>
      <c r="G8" s="475" t="s">
        <v>255</v>
      </c>
      <c r="H8" s="425" t="s">
        <v>128</v>
      </c>
      <c r="I8" s="502"/>
      <c r="J8" s="479"/>
      <c r="K8" s="483"/>
      <c r="L8" s="481"/>
      <c r="M8" s="479"/>
      <c r="N8" s="282"/>
      <c r="O8" s="282"/>
    </row>
    <row r="9" spans="1:28">
      <c r="A9" s="496"/>
      <c r="B9" s="53"/>
      <c r="C9" s="54"/>
      <c r="D9" s="425" t="s">
        <v>237</v>
      </c>
      <c r="E9" s="425" t="s">
        <v>102</v>
      </c>
      <c r="F9" s="429">
        <v>20</v>
      </c>
      <c r="G9" s="476" t="s">
        <v>255</v>
      </c>
      <c r="H9" s="425" t="s">
        <v>128</v>
      </c>
      <c r="I9" s="502"/>
      <c r="J9" s="479"/>
      <c r="K9" s="483"/>
      <c r="L9" s="481"/>
      <c r="M9" s="479"/>
      <c r="N9" s="282"/>
      <c r="O9" s="282"/>
    </row>
    <row r="10" spans="1:28">
      <c r="A10" s="496"/>
      <c r="B10" s="53"/>
      <c r="C10" s="54"/>
      <c r="D10" s="425" t="s">
        <v>236</v>
      </c>
      <c r="E10" s="425" t="s">
        <v>102</v>
      </c>
      <c r="F10" s="429">
        <v>15</v>
      </c>
      <c r="G10" s="476" t="s">
        <v>255</v>
      </c>
      <c r="H10" s="425" t="s">
        <v>128</v>
      </c>
      <c r="I10" s="502"/>
      <c r="J10" s="479"/>
      <c r="K10" s="483"/>
      <c r="L10" s="481"/>
      <c r="M10" s="479"/>
      <c r="N10" s="282"/>
      <c r="O10" s="282"/>
    </row>
    <row r="11" spans="1:28">
      <c r="A11" s="496"/>
      <c r="B11" s="101" t="s">
        <v>539</v>
      </c>
      <c r="C11" s="478" t="s">
        <v>248</v>
      </c>
      <c r="D11" s="446"/>
      <c r="E11" s="446"/>
      <c r="F11" s="446"/>
      <c r="G11" s="477"/>
      <c r="H11" s="446"/>
      <c r="I11" s="504"/>
      <c r="J11" s="484"/>
      <c r="K11" s="483"/>
      <c r="L11" s="481"/>
      <c r="M11" s="479"/>
      <c r="N11" s="282"/>
      <c r="O11" s="282"/>
    </row>
    <row r="12" spans="1:28">
      <c r="A12" s="496"/>
      <c r="B12" s="726" t="s">
        <v>351</v>
      </c>
      <c r="C12" s="96" t="s">
        <v>181</v>
      </c>
      <c r="D12" s="445" t="s">
        <v>97</v>
      </c>
      <c r="E12" s="425" t="s">
        <v>98</v>
      </c>
      <c r="F12" s="429">
        <v>96</v>
      </c>
      <c r="G12" s="476" t="s">
        <v>255</v>
      </c>
      <c r="H12" s="425" t="s">
        <v>105</v>
      </c>
      <c r="I12" s="502"/>
      <c r="J12" s="479"/>
      <c r="K12" s="483"/>
      <c r="L12" s="481"/>
      <c r="M12" s="479"/>
      <c r="N12" s="282"/>
      <c r="O12" s="282"/>
    </row>
    <row r="13" spans="1:28">
      <c r="A13" s="496"/>
      <c r="B13" s="53"/>
      <c r="C13" s="91" t="s">
        <v>238</v>
      </c>
      <c r="D13" s="425" t="s">
        <v>99</v>
      </c>
      <c r="E13" s="425" t="s">
        <v>131</v>
      </c>
      <c r="F13" s="429"/>
      <c r="G13" s="476" t="s">
        <v>255</v>
      </c>
      <c r="H13" s="425" t="s">
        <v>132</v>
      </c>
      <c r="I13" s="502"/>
      <c r="J13" s="479"/>
      <c r="K13" s="483"/>
      <c r="L13" s="481"/>
      <c r="M13" s="479"/>
      <c r="N13" s="282"/>
      <c r="O13" s="282"/>
    </row>
    <row r="14" spans="1:28">
      <c r="A14" s="496"/>
      <c r="B14" s="101" t="s">
        <v>540</v>
      </c>
      <c r="C14" s="107" t="s">
        <v>53</v>
      </c>
      <c r="D14" s="425" t="s">
        <v>234</v>
      </c>
      <c r="E14" s="425" t="s">
        <v>102</v>
      </c>
      <c r="F14" s="429">
        <v>66</v>
      </c>
      <c r="G14" s="476" t="s">
        <v>255</v>
      </c>
      <c r="H14" s="425" t="s">
        <v>105</v>
      </c>
      <c r="I14" s="502"/>
      <c r="J14" s="479"/>
      <c r="K14" s="483"/>
      <c r="L14" s="481"/>
      <c r="M14" s="479"/>
      <c r="N14" s="282"/>
      <c r="O14" s="282"/>
    </row>
    <row r="15" spans="1:28" ht="16.25" thickBot="1">
      <c r="A15" s="497"/>
      <c r="B15" s="101" t="s">
        <v>541</v>
      </c>
      <c r="C15" s="107" t="s">
        <v>54</v>
      </c>
      <c r="D15" s="425" t="s">
        <v>235</v>
      </c>
      <c r="E15" s="425" t="s">
        <v>100</v>
      </c>
      <c r="F15" s="429">
        <v>0</v>
      </c>
      <c r="G15" s="476" t="s">
        <v>255</v>
      </c>
      <c r="H15" s="425" t="s">
        <v>105</v>
      </c>
      <c r="I15" s="502"/>
      <c r="J15" s="479"/>
      <c r="K15" s="483"/>
      <c r="L15" s="481"/>
      <c r="M15" s="479"/>
      <c r="N15" s="282"/>
      <c r="O15" s="282"/>
    </row>
    <row r="16" spans="1:28" s="31" customFormat="1" ht="16.25" thickBot="1">
      <c r="A16" s="541" t="s">
        <v>378</v>
      </c>
      <c r="B16" s="267"/>
      <c r="C16" s="51" t="s">
        <v>439</v>
      </c>
      <c r="D16" s="49"/>
      <c r="E16" s="49"/>
      <c r="F16" s="162">
        <f>SUM(F17,F31)</f>
        <v>96002</v>
      </c>
      <c r="G16" s="49"/>
      <c r="H16" s="49"/>
      <c r="I16" s="505"/>
      <c r="J16" s="220"/>
      <c r="K16" s="277"/>
      <c r="L16" s="220"/>
      <c r="M16" s="220"/>
      <c r="N16" s="220"/>
      <c r="O16" s="220"/>
      <c r="P16"/>
      <c r="Q16"/>
      <c r="R16"/>
      <c r="S16"/>
      <c r="T16"/>
      <c r="U16"/>
      <c r="V16"/>
      <c r="W16"/>
      <c r="X16"/>
      <c r="Y16"/>
      <c r="Z16"/>
      <c r="AA16"/>
      <c r="AB16"/>
    </row>
    <row r="17" spans="1:28" s="50" customFormat="1">
      <c r="A17" s="838"/>
      <c r="B17" s="834"/>
      <c r="C17" s="292" t="s">
        <v>256</v>
      </c>
      <c r="D17" s="319"/>
      <c r="E17" s="319"/>
      <c r="F17" s="539">
        <f>SUM(F18,F21,F27,F28,F29)</f>
        <v>2804</v>
      </c>
      <c r="G17" s="55"/>
      <c r="H17" s="55"/>
      <c r="I17" s="506"/>
      <c r="J17" s="486"/>
      <c r="K17" s="281"/>
      <c r="L17" s="282"/>
      <c r="M17" s="282"/>
      <c r="N17" s="282"/>
      <c r="O17" s="282"/>
      <c r="P17" s="45"/>
      <c r="Q17" s="45"/>
      <c r="R17" s="45"/>
      <c r="S17" s="45"/>
      <c r="T17" s="45"/>
      <c r="U17" s="45"/>
      <c r="V17" s="45"/>
      <c r="W17" s="45"/>
      <c r="X17" s="45"/>
      <c r="Y17" s="45"/>
      <c r="Z17" s="45"/>
      <c r="AA17" s="45"/>
      <c r="AB17" s="45"/>
    </row>
    <row r="18" spans="1:28">
      <c r="A18" s="839"/>
      <c r="B18" s="835" t="s">
        <v>543</v>
      </c>
      <c r="C18" s="299" t="s">
        <v>249</v>
      </c>
      <c r="D18" s="261" t="s">
        <v>190</v>
      </c>
      <c r="E18" s="158"/>
      <c r="F18" s="156">
        <v>0</v>
      </c>
      <c r="G18" s="476" t="s">
        <v>255</v>
      </c>
      <c r="H18" s="155"/>
      <c r="I18" s="507"/>
      <c r="J18" s="279"/>
      <c r="K18" s="281"/>
      <c r="L18" s="282"/>
      <c r="M18" s="282"/>
      <c r="N18" s="282"/>
      <c r="O18" s="282"/>
    </row>
    <row r="19" spans="1:28">
      <c r="A19" s="840"/>
      <c r="B19" s="180"/>
      <c r="C19" s="297" t="s">
        <v>274</v>
      </c>
      <c r="D19" s="95" t="s">
        <v>275</v>
      </c>
      <c r="E19" s="180" t="s">
        <v>130</v>
      </c>
      <c r="F19" s="66">
        <v>0</v>
      </c>
      <c r="G19" s="476" t="s">
        <v>255</v>
      </c>
      <c r="H19" s="55"/>
      <c r="I19" s="506"/>
      <c r="J19" s="279"/>
      <c r="K19" s="281"/>
      <c r="L19" s="282"/>
      <c r="M19" s="282"/>
      <c r="N19" s="282"/>
      <c r="O19"/>
      <c r="P19" s="282"/>
    </row>
    <row r="20" spans="1:28">
      <c r="A20" s="840"/>
      <c r="B20" s="748"/>
      <c r="C20" s="297"/>
      <c r="D20" s="95"/>
      <c r="E20" s="180"/>
      <c r="F20" s="66"/>
      <c r="G20" s="55"/>
      <c r="H20" s="55"/>
      <c r="I20" s="506"/>
      <c r="J20" s="279"/>
      <c r="K20" s="281"/>
      <c r="L20" s="282"/>
      <c r="M20" s="282"/>
      <c r="N20" s="282"/>
      <c r="O20"/>
      <c r="P20" s="282"/>
    </row>
    <row r="21" spans="1:28" ht="16.25" thickBot="1">
      <c r="A21" s="839"/>
      <c r="B21" s="835" t="s">
        <v>544</v>
      </c>
      <c r="C21" s="299" t="s">
        <v>250</v>
      </c>
      <c r="D21" s="528" t="s">
        <v>190</v>
      </c>
      <c r="E21" s="529"/>
      <c r="F21" s="530">
        <f>SUM(F22:F26)</f>
        <v>2164</v>
      </c>
      <c r="G21" s="155"/>
      <c r="H21" s="155"/>
      <c r="I21" s="507"/>
      <c r="J21" s="279"/>
      <c r="K21" s="281"/>
      <c r="L21" s="282"/>
      <c r="M21" s="282"/>
      <c r="N21" s="282"/>
      <c r="O21" s="282"/>
    </row>
    <row r="22" spans="1:28">
      <c r="A22" s="840"/>
      <c r="B22" s="180"/>
      <c r="C22" s="526"/>
      <c r="D22" s="531" t="s">
        <v>226</v>
      </c>
      <c r="E22" s="532" t="s">
        <v>102</v>
      </c>
      <c r="F22" s="533">
        <v>500</v>
      </c>
      <c r="G22" s="180"/>
      <c r="H22" s="55" t="s">
        <v>128</v>
      </c>
      <c r="I22" s="506"/>
      <c r="J22" s="279"/>
      <c r="K22" s="281"/>
      <c r="L22" s="282"/>
      <c r="M22" s="282"/>
      <c r="N22" s="282"/>
      <c r="O22" s="282"/>
    </row>
    <row r="23" spans="1:28">
      <c r="A23" s="840"/>
      <c r="B23" s="180"/>
      <c r="C23" s="526"/>
      <c r="D23" s="67" t="s">
        <v>236</v>
      </c>
      <c r="E23" s="55" t="s">
        <v>102</v>
      </c>
      <c r="F23" s="534">
        <v>48</v>
      </c>
      <c r="G23" s="180"/>
      <c r="H23" s="55" t="s">
        <v>128</v>
      </c>
      <c r="I23" s="506"/>
      <c r="J23" s="279"/>
      <c r="K23" s="281"/>
      <c r="L23" s="282"/>
      <c r="M23" s="282"/>
      <c r="N23" s="282"/>
      <c r="O23" s="282"/>
    </row>
    <row r="24" spans="1:28">
      <c r="A24" s="840"/>
      <c r="B24" s="180"/>
      <c r="C24" s="527"/>
      <c r="D24" s="53" t="s">
        <v>259</v>
      </c>
      <c r="E24" s="55" t="s">
        <v>429</v>
      </c>
      <c r="F24" s="535">
        <v>1200</v>
      </c>
      <c r="G24" s="180"/>
      <c r="H24" s="55" t="s">
        <v>101</v>
      </c>
      <c r="I24" s="506"/>
      <c r="J24" s="279"/>
      <c r="K24" s="281"/>
      <c r="L24" s="282"/>
      <c r="M24" s="282"/>
      <c r="N24" s="282"/>
      <c r="O24" s="282"/>
    </row>
    <row r="25" spans="1:28">
      <c r="A25" s="840"/>
      <c r="B25" s="180"/>
      <c r="C25" s="527"/>
      <c r="D25" s="105" t="s">
        <v>267</v>
      </c>
      <c r="E25" s="58" t="s">
        <v>100</v>
      </c>
      <c r="F25" s="534">
        <v>320</v>
      </c>
      <c r="G25" s="180"/>
      <c r="H25" s="55" t="s">
        <v>128</v>
      </c>
      <c r="I25" s="506"/>
      <c r="J25" s="279"/>
      <c r="K25" s="281"/>
      <c r="L25" s="282"/>
      <c r="M25" s="282"/>
      <c r="N25" s="282"/>
      <c r="O25" s="282"/>
    </row>
    <row r="26" spans="1:28" ht="16.25" thickBot="1">
      <c r="A26" s="840"/>
      <c r="B26" s="180"/>
      <c r="C26" s="527"/>
      <c r="D26" s="524" t="s">
        <v>268</v>
      </c>
      <c r="E26" s="61" t="s">
        <v>133</v>
      </c>
      <c r="F26" s="536">
        <v>96</v>
      </c>
      <c r="G26" s="180"/>
      <c r="H26" s="55" t="s">
        <v>128</v>
      </c>
      <c r="I26" s="506"/>
      <c r="J26" s="279"/>
      <c r="K26" s="281"/>
      <c r="L26" s="282"/>
      <c r="M26" s="282"/>
      <c r="N26" s="282"/>
      <c r="O26" s="282"/>
    </row>
    <row r="27" spans="1:28">
      <c r="A27" s="840"/>
      <c r="B27" s="836" t="s">
        <v>466</v>
      </c>
      <c r="C27" s="727" t="s">
        <v>555</v>
      </c>
      <c r="D27" s="75"/>
      <c r="E27" s="75"/>
      <c r="F27" s="302">
        <v>25</v>
      </c>
      <c r="G27" s="55"/>
      <c r="H27" s="55"/>
      <c r="I27" s="506"/>
      <c r="J27" s="279"/>
      <c r="K27" s="281"/>
      <c r="L27" s="282"/>
      <c r="M27" s="282"/>
      <c r="N27" s="282"/>
      <c r="O27" s="282"/>
    </row>
    <row r="28" spans="1:28">
      <c r="A28" s="840"/>
      <c r="B28" s="332" t="s">
        <v>545</v>
      </c>
      <c r="C28" s="298" t="s">
        <v>251</v>
      </c>
      <c r="D28" s="55" t="s">
        <v>276</v>
      </c>
      <c r="E28" s="55"/>
      <c r="F28" s="66">
        <v>350</v>
      </c>
      <c r="G28" s="55"/>
      <c r="H28" s="55" t="s">
        <v>391</v>
      </c>
      <c r="I28" s="506"/>
      <c r="J28" s="279"/>
      <c r="K28" s="281"/>
      <c r="L28" s="282"/>
      <c r="M28" s="282"/>
      <c r="N28" s="282"/>
      <c r="O28" s="282"/>
    </row>
    <row r="29" spans="1:28">
      <c r="A29" s="839"/>
      <c r="B29" s="837" t="s">
        <v>546</v>
      </c>
      <c r="C29" s="299" t="s">
        <v>252</v>
      </c>
      <c r="D29" s="75" t="s">
        <v>99</v>
      </c>
      <c r="E29" s="55" t="s">
        <v>131</v>
      </c>
      <c r="F29" s="66">
        <v>265</v>
      </c>
      <c r="G29" s="55"/>
      <c r="H29" s="55" t="s">
        <v>145</v>
      </c>
      <c r="I29" s="506"/>
      <c r="J29" s="279"/>
      <c r="K29" s="281"/>
      <c r="L29" s="282"/>
      <c r="M29" s="282"/>
      <c r="N29" s="282"/>
      <c r="O29" s="282"/>
    </row>
    <row r="30" spans="1:28" ht="16.25" thickBot="1">
      <c r="A30" s="841"/>
      <c r="B30" s="770"/>
      <c r="C30" s="618"/>
      <c r="D30" s="75"/>
      <c r="E30" s="55"/>
      <c r="F30" s="66"/>
      <c r="G30" s="55"/>
      <c r="I30" s="506"/>
      <c r="J30" s="279"/>
      <c r="K30" s="281"/>
      <c r="L30" s="282"/>
      <c r="M30" s="282"/>
      <c r="N30" s="282"/>
      <c r="O30" s="282"/>
    </row>
    <row r="31" spans="1:28">
      <c r="A31" s="838"/>
      <c r="B31" s="857"/>
      <c r="C31" s="295" t="s">
        <v>363</v>
      </c>
      <c r="D31" s="319"/>
      <c r="E31" s="319"/>
      <c r="F31" s="539">
        <f>SUM(F32,F34,F40,F41)</f>
        <v>93198</v>
      </c>
      <c r="G31" s="55"/>
      <c r="H31" s="55"/>
      <c r="I31" s="508"/>
      <c r="J31" s="487"/>
      <c r="K31" s="277"/>
      <c r="L31" s="220"/>
      <c r="M31" s="220"/>
      <c r="N31" s="220"/>
      <c r="O31" s="220"/>
    </row>
    <row r="32" spans="1:28">
      <c r="A32" s="860"/>
      <c r="B32" s="770" t="s">
        <v>556</v>
      </c>
      <c r="C32" s="509" t="s">
        <v>355</v>
      </c>
      <c r="D32" s="615" t="s">
        <v>449</v>
      </c>
      <c r="E32" s="615" t="s">
        <v>130</v>
      </c>
      <c r="F32" s="757">
        <v>79700</v>
      </c>
      <c r="G32" s="55"/>
      <c r="H32" s="715" t="s">
        <v>440</v>
      </c>
      <c r="I32" s="508"/>
      <c r="J32" s="279"/>
      <c r="K32" s="277"/>
      <c r="L32" s="220"/>
      <c r="M32" s="220"/>
      <c r="N32" s="220"/>
      <c r="O32" s="220"/>
    </row>
    <row r="33" spans="1:28">
      <c r="A33" s="861"/>
      <c r="B33" s="858"/>
      <c r="C33" s="94"/>
      <c r="D33" s="55"/>
      <c r="E33" s="55"/>
      <c r="F33" s="66"/>
      <c r="G33" s="180"/>
      <c r="H33" s="55"/>
      <c r="I33" s="508"/>
      <c r="J33" s="487"/>
      <c r="K33" s="277"/>
      <c r="L33" s="220"/>
      <c r="M33" s="220"/>
      <c r="N33" s="220"/>
      <c r="O33" s="220"/>
    </row>
    <row r="34" spans="1:28" ht="16.25" thickBot="1">
      <c r="A34" s="860"/>
      <c r="B34" s="859" t="s">
        <v>558</v>
      </c>
      <c r="C34" s="614" t="s">
        <v>356</v>
      </c>
      <c r="D34" s="615" t="s">
        <v>190</v>
      </c>
      <c r="E34" s="615"/>
      <c r="F34" s="616">
        <f>SUM(F35:F39)</f>
        <v>13148</v>
      </c>
      <c r="G34" s="196"/>
      <c r="H34" s="196"/>
      <c r="I34" s="510"/>
      <c r="J34" s="491"/>
      <c r="K34" s="277"/>
      <c r="L34" s="220"/>
      <c r="M34" s="282"/>
      <c r="N34" s="220"/>
      <c r="O34" s="220"/>
    </row>
    <row r="35" spans="1:28">
      <c r="A35" s="861"/>
      <c r="B35" s="180"/>
      <c r="D35" s="520" t="s">
        <v>226</v>
      </c>
      <c r="E35" s="521" t="s">
        <v>102</v>
      </c>
      <c r="F35" s="522">
        <v>1000</v>
      </c>
      <c r="G35" s="619"/>
      <c r="H35" s="107" t="s">
        <v>364</v>
      </c>
      <c r="I35" s="592"/>
      <c r="J35" s="220"/>
      <c r="K35" s="277"/>
      <c r="L35" s="220"/>
      <c r="M35" s="220"/>
      <c r="N35" s="220"/>
      <c r="O35" s="220"/>
    </row>
    <row r="36" spans="1:28">
      <c r="A36" s="861"/>
      <c r="B36" s="858"/>
      <c r="C36" s="843"/>
      <c r="D36" s="376" t="s">
        <v>236</v>
      </c>
      <c r="E36" s="107" t="s">
        <v>102</v>
      </c>
      <c r="F36" s="56">
        <f>F23*12</f>
        <v>576</v>
      </c>
      <c r="G36" s="619"/>
      <c r="H36" s="107" t="s">
        <v>105</v>
      </c>
      <c r="I36" s="620"/>
      <c r="J36" s="220"/>
      <c r="K36" s="277"/>
      <c r="L36" s="220"/>
      <c r="M36" s="220"/>
      <c r="N36" s="220"/>
      <c r="O36" s="220"/>
    </row>
    <row r="37" spans="1:28">
      <c r="A37" s="861"/>
      <c r="C37" s="519" t="s">
        <v>557</v>
      </c>
      <c r="D37" s="106" t="s">
        <v>259</v>
      </c>
      <c r="E37" s="107" t="s">
        <v>441</v>
      </c>
      <c r="F37" s="56">
        <v>10740</v>
      </c>
      <c r="G37" s="619"/>
      <c r="H37" s="715" t="s">
        <v>445</v>
      </c>
      <c r="I37" s="592"/>
      <c r="J37" s="220"/>
      <c r="K37" s="277"/>
      <c r="L37" s="220"/>
      <c r="M37" s="220"/>
      <c r="N37" s="220"/>
      <c r="O37" s="220"/>
    </row>
    <row r="38" spans="1:28">
      <c r="A38" s="861"/>
      <c r="B38" s="617"/>
      <c r="C38" s="519"/>
      <c r="D38" s="105" t="s">
        <v>267</v>
      </c>
      <c r="E38" s="95" t="s">
        <v>100</v>
      </c>
      <c r="F38" s="56">
        <v>640</v>
      </c>
      <c r="G38" s="619"/>
      <c r="H38" s="107" t="s">
        <v>105</v>
      </c>
      <c r="I38" s="592"/>
      <c r="J38" s="220"/>
      <c r="K38" s="277"/>
      <c r="L38" s="220"/>
      <c r="M38" s="220"/>
      <c r="N38" s="220"/>
      <c r="O38" s="220"/>
    </row>
    <row r="39" spans="1:28" ht="16.25" thickBot="1">
      <c r="A39" s="842"/>
      <c r="D39" s="524" t="s">
        <v>268</v>
      </c>
      <c r="E39" s="447" t="s">
        <v>133</v>
      </c>
      <c r="F39" s="525">
        <v>192</v>
      </c>
      <c r="G39" s="619"/>
      <c r="H39" s="107" t="s">
        <v>105</v>
      </c>
      <c r="I39" s="620"/>
      <c r="J39" s="220"/>
      <c r="K39" s="277"/>
      <c r="L39" s="220"/>
      <c r="M39" s="220"/>
      <c r="N39" s="220"/>
      <c r="O39" s="220"/>
    </row>
    <row r="40" spans="1:28">
      <c r="A40" s="842"/>
      <c r="B40" s="360" t="s">
        <v>552</v>
      </c>
      <c r="C40" s="498" t="s">
        <v>584</v>
      </c>
      <c r="D40" s="152"/>
      <c r="E40" s="844"/>
      <c r="F40" s="845">
        <v>0</v>
      </c>
      <c r="G40" s="619"/>
      <c r="H40" s="107"/>
      <c r="I40" s="620"/>
      <c r="J40" s="220" t="s">
        <v>585</v>
      </c>
      <c r="K40" s="277"/>
      <c r="L40" s="220"/>
      <c r="M40" s="220"/>
      <c r="N40" s="220"/>
      <c r="O40" s="220"/>
    </row>
    <row r="41" spans="1:28">
      <c r="A41" s="842"/>
      <c r="B41" s="758" t="s">
        <v>547</v>
      </c>
      <c r="C41" s="759" t="s">
        <v>358</v>
      </c>
      <c r="D41" s="760" t="s">
        <v>276</v>
      </c>
      <c r="E41" s="760"/>
      <c r="F41" s="761">
        <v>350</v>
      </c>
      <c r="G41" s="762"/>
      <c r="H41" s="762" t="s">
        <v>364</v>
      </c>
      <c r="I41" s="592"/>
      <c r="J41" s="220"/>
      <c r="K41" s="277"/>
      <c r="L41" s="220"/>
      <c r="M41" s="220"/>
      <c r="N41" s="220"/>
      <c r="O41" s="220"/>
    </row>
    <row r="42" spans="1:28">
      <c r="A42" s="842"/>
      <c r="C42" s="297"/>
      <c r="D42" s="107"/>
      <c r="E42" s="208"/>
      <c r="F42" s="350"/>
      <c r="G42" s="323"/>
      <c r="H42" s="323"/>
      <c r="I42" s="511"/>
      <c r="J42" s="220"/>
      <c r="K42" s="277"/>
      <c r="L42" s="220"/>
      <c r="M42" s="220"/>
      <c r="N42" s="220"/>
      <c r="O42" s="220"/>
    </row>
    <row r="43" spans="1:28" s="393" customFormat="1" ht="16.25" thickBot="1">
      <c r="A43" s="862"/>
      <c r="B43" s="272"/>
      <c r="C43" s="392"/>
      <c r="D43" s="61"/>
      <c r="E43" s="61"/>
      <c r="F43" s="77"/>
      <c r="G43" s="61"/>
      <c r="H43" s="61"/>
      <c r="I43" s="512"/>
      <c r="J43" s="487"/>
      <c r="K43" s="277"/>
      <c r="L43" s="220"/>
      <c r="M43" s="220"/>
      <c r="N43" s="220"/>
      <c r="O43" s="220"/>
      <c r="P43"/>
      <c r="Q43"/>
      <c r="R43"/>
      <c r="S43"/>
      <c r="T43"/>
      <c r="U43"/>
      <c r="V43"/>
      <c r="W43"/>
      <c r="X43"/>
      <c r="Y43"/>
      <c r="Z43"/>
      <c r="AA43"/>
      <c r="AB43"/>
    </row>
    <row r="44" spans="1:28" s="31" customFormat="1">
      <c r="A44" s="854" t="s">
        <v>379</v>
      </c>
      <c r="B44" s="849"/>
      <c r="C44" s="540" t="s">
        <v>586</v>
      </c>
      <c r="D44" s="52"/>
      <c r="E44" s="52"/>
      <c r="F44" s="391">
        <f>SUM(F47,F54, F59, F63)</f>
        <v>269874</v>
      </c>
      <c r="G44" s="52"/>
      <c r="H44" s="52"/>
      <c r="I44" s="513"/>
      <c r="J44" s="467" t="s">
        <v>587</v>
      </c>
      <c r="K44" s="277"/>
      <c r="L44" s="282"/>
      <c r="M44" s="467"/>
      <c r="N44" s="220"/>
      <c r="O44" s="220"/>
      <c r="P44"/>
      <c r="Q44"/>
      <c r="R44"/>
      <c r="S44"/>
      <c r="T44"/>
      <c r="U44"/>
      <c r="V44"/>
      <c r="W44"/>
      <c r="X44"/>
      <c r="Y44"/>
      <c r="Z44"/>
      <c r="AA44"/>
      <c r="AB44"/>
    </row>
    <row r="45" spans="1:28" s="45" customFormat="1">
      <c r="A45" s="842"/>
      <c r="B45" s="274"/>
      <c r="C45" s="94" t="s">
        <v>56</v>
      </c>
      <c r="D45" s="58"/>
      <c r="E45" s="58"/>
      <c r="F45" s="76"/>
      <c r="G45" s="58"/>
      <c r="H45" s="58"/>
      <c r="I45" s="508"/>
      <c r="J45" s="487"/>
      <c r="K45" s="277"/>
      <c r="L45" s="282"/>
      <c r="M45" s="220"/>
      <c r="N45" s="220"/>
      <c r="O45" s="220"/>
    </row>
    <row r="46" spans="1:28">
      <c r="A46" s="842"/>
      <c r="B46" s="274"/>
      <c r="C46" s="94" t="s">
        <v>150</v>
      </c>
      <c r="D46" s="58"/>
      <c r="E46" s="58"/>
      <c r="F46" s="76"/>
      <c r="G46" s="58"/>
      <c r="H46" s="58"/>
      <c r="I46" s="508"/>
      <c r="J46" s="487"/>
      <c r="K46" s="277"/>
      <c r="L46" s="282"/>
      <c r="M46" s="220"/>
      <c r="N46" s="220"/>
      <c r="O46" s="220"/>
    </row>
    <row r="47" spans="1:28">
      <c r="A47" s="855"/>
      <c r="B47" s="835" t="s">
        <v>480</v>
      </c>
      <c r="C47" s="172" t="s">
        <v>57</v>
      </c>
      <c r="D47" s="158" t="s">
        <v>190</v>
      </c>
      <c r="E47" s="173"/>
      <c r="F47" s="538">
        <f>SUM(F48:F53)</f>
        <v>52680</v>
      </c>
      <c r="G47" s="173"/>
      <c r="H47" s="173"/>
      <c r="I47" s="514"/>
      <c r="J47" s="222"/>
      <c r="K47" s="281"/>
      <c r="L47" s="282"/>
      <c r="M47" s="282"/>
      <c r="N47" s="220"/>
      <c r="O47" s="220"/>
    </row>
    <row r="48" spans="1:28">
      <c r="A48" s="842"/>
      <c r="B48" s="274"/>
      <c r="C48" s="94"/>
      <c r="D48" s="372" t="s">
        <v>226</v>
      </c>
      <c r="E48" s="55" t="s">
        <v>102</v>
      </c>
      <c r="F48" s="66">
        <v>5000</v>
      </c>
      <c r="G48" s="55"/>
      <c r="H48" s="55" t="s">
        <v>128</v>
      </c>
      <c r="I48" s="508"/>
      <c r="J48" s="222"/>
      <c r="K48" s="277"/>
      <c r="L48" s="282"/>
      <c r="M48" s="220"/>
      <c r="N48" s="220"/>
      <c r="O48" s="220"/>
    </row>
    <row r="49" spans="1:15">
      <c r="A49" s="842"/>
      <c r="B49" s="274"/>
      <c r="C49" s="94"/>
      <c r="D49" s="372" t="s">
        <v>236</v>
      </c>
      <c r="E49" s="55" t="s">
        <v>102</v>
      </c>
      <c r="F49" s="66">
        <v>7200</v>
      </c>
      <c r="G49" s="55"/>
      <c r="H49" s="55" t="s">
        <v>128</v>
      </c>
      <c r="I49" s="508"/>
      <c r="J49" s="222"/>
      <c r="K49" s="277"/>
      <c r="L49" s="282"/>
      <c r="M49" s="220"/>
      <c r="N49" s="220"/>
      <c r="O49" s="220"/>
    </row>
    <row r="50" spans="1:15">
      <c r="A50" s="842"/>
      <c r="B50" s="274"/>
      <c r="C50" s="94"/>
      <c r="F50"/>
      <c r="I50" s="508"/>
      <c r="J50" s="222"/>
      <c r="K50" s="277"/>
      <c r="L50" s="282"/>
      <c r="M50" s="220"/>
      <c r="N50" s="220"/>
      <c r="O50" s="220"/>
    </row>
    <row r="51" spans="1:15">
      <c r="A51" s="842"/>
      <c r="B51" s="274"/>
      <c r="C51" s="94" t="s">
        <v>446</v>
      </c>
      <c r="D51" s="373" t="s">
        <v>267</v>
      </c>
      <c r="E51" s="58" t="s">
        <v>100</v>
      </c>
      <c r="F51" s="66">
        <v>3200</v>
      </c>
      <c r="G51" s="58"/>
      <c r="H51" s="55" t="s">
        <v>128</v>
      </c>
      <c r="I51" s="508"/>
      <c r="J51" s="222"/>
      <c r="K51" s="277"/>
      <c r="L51" s="282"/>
      <c r="M51" s="220"/>
      <c r="N51" s="220"/>
      <c r="O51" s="220"/>
    </row>
    <row r="52" spans="1:15">
      <c r="A52" s="842"/>
      <c r="B52" s="274"/>
      <c r="D52" s="373" t="s">
        <v>268</v>
      </c>
      <c r="E52" s="58" t="s">
        <v>133</v>
      </c>
      <c r="F52" s="66">
        <v>1920</v>
      </c>
      <c r="G52" s="58"/>
      <c r="H52" s="55" t="s">
        <v>128</v>
      </c>
      <c r="I52" s="508"/>
      <c r="J52" t="s">
        <v>239</v>
      </c>
      <c r="K52" s="277"/>
      <c r="L52" s="282"/>
      <c r="M52" s="220"/>
      <c r="N52" s="220"/>
      <c r="O52" s="220"/>
    </row>
    <row r="53" spans="1:15">
      <c r="A53" s="842"/>
      <c r="B53" s="274"/>
      <c r="C53" s="843" t="s">
        <v>557</v>
      </c>
      <c r="D53" s="373" t="s">
        <v>448</v>
      </c>
      <c r="E53" s="58" t="s">
        <v>447</v>
      </c>
      <c r="F53" s="66">
        <v>35360</v>
      </c>
      <c r="G53" s="58"/>
      <c r="H53" s="715" t="s">
        <v>445</v>
      </c>
      <c r="I53" s="508"/>
      <c r="J53" s="222"/>
      <c r="K53" s="277"/>
      <c r="L53" s="282"/>
      <c r="M53" s="220"/>
      <c r="N53" s="220"/>
      <c r="O53" s="220"/>
    </row>
    <row r="54" spans="1:15">
      <c r="A54" s="855"/>
      <c r="B54" s="850" t="s">
        <v>481</v>
      </c>
      <c r="C54" s="172" t="s">
        <v>151</v>
      </c>
      <c r="D54" s="763" t="s">
        <v>190</v>
      </c>
      <c r="E54" s="188"/>
      <c r="F54" s="764">
        <f>SUM(F55:F56)</f>
        <v>215244</v>
      </c>
      <c r="G54" s="188"/>
      <c r="H54" s="173"/>
      <c r="I54" s="514"/>
      <c r="J54" s="222"/>
      <c r="K54" s="281"/>
      <c r="L54" s="282"/>
      <c r="M54" s="282"/>
      <c r="N54" s="220"/>
      <c r="O54" s="220"/>
    </row>
    <row r="55" spans="1:15">
      <c r="A55" s="841"/>
      <c r="B55" s="332"/>
      <c r="C55" t="s">
        <v>548</v>
      </c>
      <c r="D55" s="95" t="s">
        <v>443</v>
      </c>
      <c r="E55" s="95" t="s">
        <v>130</v>
      </c>
      <c r="F55" s="59">
        <v>215244</v>
      </c>
      <c r="G55" s="95"/>
      <c r="H55" s="715" t="s">
        <v>444</v>
      </c>
      <c r="I55" s="508"/>
      <c r="J55" s="222"/>
      <c r="K55" s="277"/>
      <c r="L55" s="282"/>
      <c r="M55" s="220"/>
      <c r="N55" s="220"/>
      <c r="O55" s="220"/>
    </row>
    <row r="56" spans="1:15">
      <c r="A56" s="842"/>
      <c r="B56" s="274"/>
      <c r="C56" s="95"/>
      <c r="D56" s="373" t="s">
        <v>442</v>
      </c>
      <c r="E56" s="95" t="s">
        <v>130</v>
      </c>
      <c r="F56" s="59"/>
      <c r="G56" s="95"/>
      <c r="H56" s="95"/>
      <c r="I56" s="508"/>
      <c r="J56" s="222"/>
      <c r="K56" s="277"/>
      <c r="L56" s="282"/>
      <c r="M56" s="220"/>
      <c r="N56" s="220"/>
      <c r="O56" s="220"/>
    </row>
    <row r="57" spans="1:15">
      <c r="A57" s="842"/>
      <c r="B57" s="274"/>
      <c r="C57" s="94"/>
      <c r="E57" s="58"/>
      <c r="F57" s="76"/>
      <c r="G57" s="58"/>
      <c r="H57" s="58"/>
      <c r="I57" s="508"/>
      <c r="J57" s="222"/>
      <c r="K57" s="281"/>
      <c r="L57" s="282"/>
      <c r="M57" s="282"/>
      <c r="N57" s="220"/>
      <c r="O57" s="220"/>
    </row>
    <row r="58" spans="1:15">
      <c r="A58" s="755"/>
      <c r="B58" s="332"/>
      <c r="C58" s="72"/>
      <c r="D58" s="395"/>
      <c r="E58" s="72"/>
      <c r="F58" s="141"/>
      <c r="G58" s="72"/>
      <c r="H58" s="72"/>
      <c r="I58" s="515"/>
      <c r="J58" s="222"/>
      <c r="L58" s="282"/>
    </row>
    <row r="59" spans="1:15">
      <c r="A59" s="855"/>
      <c r="B59" s="835" t="s">
        <v>549</v>
      </c>
      <c r="C59" s="172" t="s">
        <v>149</v>
      </c>
      <c r="D59" s="158" t="s">
        <v>190</v>
      </c>
      <c r="E59" s="175"/>
      <c r="F59" s="160">
        <f>SUM(F60:F60)</f>
        <v>1650</v>
      </c>
      <c r="G59" s="173"/>
      <c r="H59" s="173"/>
      <c r="I59" s="514"/>
      <c r="J59" s="279"/>
      <c r="K59" s="281"/>
      <c r="L59" s="282"/>
      <c r="M59" s="282"/>
      <c r="N59" s="220"/>
      <c r="O59" s="220"/>
    </row>
    <row r="60" spans="1:15">
      <c r="A60" s="754"/>
      <c r="B60" s="851"/>
      <c r="C60" s="54" t="s">
        <v>193</v>
      </c>
      <c r="D60" s="55" t="s">
        <v>99</v>
      </c>
      <c r="E60" s="55" t="s">
        <v>131</v>
      </c>
      <c r="F60" s="66">
        <v>1650</v>
      </c>
      <c r="G60" s="95"/>
      <c r="H60" s="95" t="s">
        <v>233</v>
      </c>
      <c r="I60" s="516"/>
      <c r="J60" s="222"/>
      <c r="K60" s="379"/>
      <c r="L60" s="282"/>
      <c r="M60" s="220"/>
      <c r="N60" s="220"/>
      <c r="O60" s="220"/>
    </row>
    <row r="61" spans="1:15">
      <c r="A61" s="840"/>
      <c r="B61" s="770"/>
      <c r="C61" s="55"/>
      <c r="D61" s="68"/>
      <c r="E61" s="55"/>
      <c r="F61" s="69"/>
      <c r="G61" s="55"/>
      <c r="H61" s="95"/>
      <c r="I61" s="506"/>
      <c r="J61" s="222"/>
      <c r="K61" s="281"/>
      <c r="L61" s="282"/>
      <c r="M61" s="282"/>
      <c r="N61" s="282"/>
      <c r="O61" s="282"/>
    </row>
    <row r="62" spans="1:15">
      <c r="A62" s="842"/>
      <c r="B62" s="852" t="s">
        <v>551</v>
      </c>
      <c r="C62" s="55" t="s">
        <v>550</v>
      </c>
      <c r="D62" s="68"/>
      <c r="E62" s="104"/>
      <c r="F62" s="69"/>
      <c r="G62" s="55"/>
      <c r="H62" s="95"/>
      <c r="I62" s="537"/>
      <c r="J62" s="846" t="s">
        <v>588</v>
      </c>
      <c r="K62" s="281"/>
      <c r="L62" s="282"/>
      <c r="M62" s="282"/>
      <c r="N62" s="282"/>
      <c r="O62" s="282"/>
    </row>
    <row r="63" spans="1:15" ht="16.25" thickBot="1">
      <c r="A63" s="856"/>
      <c r="B63" s="853" t="s">
        <v>553</v>
      </c>
      <c r="C63" s="847" t="s">
        <v>554</v>
      </c>
      <c r="D63" s="62"/>
      <c r="E63" s="62"/>
      <c r="F63" s="848">
        <v>300</v>
      </c>
      <c r="G63" s="62"/>
      <c r="H63" s="62"/>
      <c r="I63" s="517"/>
      <c r="J63" s="488"/>
      <c r="K63" s="287"/>
      <c r="L63" s="288"/>
      <c r="M63" s="288"/>
      <c r="N63" s="288"/>
      <c r="O63" s="288"/>
    </row>
  </sheetData>
  <conditionalFormatting sqref="B29:C29 B32:C32">
    <cfRule type="expression" dxfId="639" priority="105" stopIfTrue="1">
      <formula>INDIRECT("A"&amp;ROW())=0</formula>
    </cfRule>
  </conditionalFormatting>
  <conditionalFormatting sqref="B29:C29 B32:C32">
    <cfRule type="expression" dxfId="638" priority="106">
      <formula>INDIRECT("A"&amp;ROW())=7</formula>
    </cfRule>
  </conditionalFormatting>
  <conditionalFormatting sqref="B29:C29 B32:C32">
    <cfRule type="expression" dxfId="637" priority="107">
      <formula>INDIRECT("A"&amp;ROW())=6</formula>
    </cfRule>
  </conditionalFormatting>
  <conditionalFormatting sqref="B29:C29 B32:C32">
    <cfRule type="expression" dxfId="636" priority="108">
      <formula>INDIRECT("A"&amp;ROW())=5</formula>
    </cfRule>
  </conditionalFormatting>
  <conditionalFormatting sqref="B29:C29 B32:C32">
    <cfRule type="expression" dxfId="635" priority="109">
      <formula>INDIRECT("A"&amp;ROW())=4</formula>
    </cfRule>
  </conditionalFormatting>
  <conditionalFormatting sqref="B29:C29 B32:C32">
    <cfRule type="expression" dxfId="634" priority="111">
      <formula>INDIRECT("A"&amp;ROW())=2</formula>
    </cfRule>
  </conditionalFormatting>
  <conditionalFormatting sqref="B29:C29 B32:C32">
    <cfRule type="expression" dxfId="633" priority="112">
      <formula>INDIRECT("A"&amp;ROW())=1</formula>
    </cfRule>
  </conditionalFormatting>
  <conditionalFormatting sqref="B20:C20">
    <cfRule type="expression" dxfId="632" priority="89" stopIfTrue="1">
      <formula>INDIRECT("A"&amp;ROW())=0</formula>
    </cfRule>
  </conditionalFormatting>
  <conditionalFormatting sqref="B29:C29 B32:C32">
    <cfRule type="expression" dxfId="631" priority="110">
      <formula>INDIRECT("A"&amp;ROW())=3</formula>
    </cfRule>
  </conditionalFormatting>
  <conditionalFormatting sqref="B4">
    <cfRule type="expression" dxfId="630" priority="170">
      <formula>INDIRECT("A"&amp;ROW())=7</formula>
    </cfRule>
  </conditionalFormatting>
  <conditionalFormatting sqref="B4">
    <cfRule type="expression" dxfId="629" priority="171">
      <formula>INDIRECT("A"&amp;ROW())=6</formula>
    </cfRule>
  </conditionalFormatting>
  <conditionalFormatting sqref="B4">
    <cfRule type="expression" dxfId="628" priority="172">
      <formula>INDIRECT("A"&amp;ROW())=5</formula>
    </cfRule>
  </conditionalFormatting>
  <conditionalFormatting sqref="B4">
    <cfRule type="expression" dxfId="627" priority="173">
      <formula>INDIRECT("A"&amp;ROW())=4</formula>
    </cfRule>
  </conditionalFormatting>
  <conditionalFormatting sqref="B4">
    <cfRule type="expression" dxfId="626" priority="175">
      <formula>INDIRECT("A"&amp;ROW())=2</formula>
    </cfRule>
  </conditionalFormatting>
  <conditionalFormatting sqref="B4">
    <cfRule type="expression" dxfId="625" priority="176">
      <formula>INDIRECT("A"&amp;ROW())=1</formula>
    </cfRule>
  </conditionalFormatting>
  <conditionalFormatting sqref="B4">
    <cfRule type="expression" dxfId="624" priority="169" stopIfTrue="1">
      <formula>INDIRECT("A"&amp;ROW())=0</formula>
    </cfRule>
  </conditionalFormatting>
  <conditionalFormatting sqref="B4">
    <cfRule type="expression" dxfId="623" priority="174">
      <formula>INDIRECT("A"&amp;ROW())=3</formula>
    </cfRule>
  </conditionalFormatting>
  <conditionalFormatting sqref="B14">
    <cfRule type="expression" dxfId="622" priority="154">
      <formula>INDIRECT("A"&amp;ROW())=7</formula>
    </cfRule>
  </conditionalFormatting>
  <conditionalFormatting sqref="B14">
    <cfRule type="expression" dxfId="621" priority="155">
      <formula>INDIRECT("A"&amp;ROW())=6</formula>
    </cfRule>
  </conditionalFormatting>
  <conditionalFormatting sqref="B14">
    <cfRule type="expression" dxfId="620" priority="156">
      <formula>INDIRECT("A"&amp;ROW())=5</formula>
    </cfRule>
  </conditionalFormatting>
  <conditionalFormatting sqref="B14">
    <cfRule type="expression" dxfId="619" priority="157">
      <formula>INDIRECT("A"&amp;ROW())=4</formula>
    </cfRule>
  </conditionalFormatting>
  <conditionalFormatting sqref="B14">
    <cfRule type="expression" dxfId="618" priority="159">
      <formula>INDIRECT("A"&amp;ROW())=2</formula>
    </cfRule>
  </conditionalFormatting>
  <conditionalFormatting sqref="B14">
    <cfRule type="expression" dxfId="617" priority="160">
      <formula>INDIRECT("A"&amp;ROW())=1</formula>
    </cfRule>
  </conditionalFormatting>
  <conditionalFormatting sqref="B14">
    <cfRule type="expression" dxfId="616" priority="153" stopIfTrue="1">
      <formula>INDIRECT("A"&amp;ROW())=0</formula>
    </cfRule>
  </conditionalFormatting>
  <conditionalFormatting sqref="B14">
    <cfRule type="expression" dxfId="615" priority="158">
      <formula>INDIRECT("A"&amp;ROW())=3</formula>
    </cfRule>
  </conditionalFormatting>
  <conditionalFormatting sqref="B15">
    <cfRule type="expression" dxfId="614" priority="146">
      <formula>INDIRECT("A"&amp;ROW())=7</formula>
    </cfRule>
  </conditionalFormatting>
  <conditionalFormatting sqref="B15">
    <cfRule type="expression" dxfId="613" priority="147">
      <formula>INDIRECT("A"&amp;ROW())=6</formula>
    </cfRule>
  </conditionalFormatting>
  <conditionalFormatting sqref="B15">
    <cfRule type="expression" dxfId="612" priority="148">
      <formula>INDIRECT("A"&amp;ROW())=5</formula>
    </cfRule>
  </conditionalFormatting>
  <conditionalFormatting sqref="B15">
    <cfRule type="expression" dxfId="611" priority="149">
      <formula>INDIRECT("A"&amp;ROW())=4</formula>
    </cfRule>
  </conditionalFormatting>
  <conditionalFormatting sqref="B15">
    <cfRule type="expression" dxfId="610" priority="151">
      <formula>INDIRECT("A"&amp;ROW())=2</formula>
    </cfRule>
  </conditionalFormatting>
  <conditionalFormatting sqref="B15">
    <cfRule type="expression" dxfId="609" priority="152">
      <formula>INDIRECT("A"&amp;ROW())=1</formula>
    </cfRule>
  </conditionalFormatting>
  <conditionalFormatting sqref="B15">
    <cfRule type="expression" dxfId="608" priority="145" stopIfTrue="1">
      <formula>INDIRECT("A"&amp;ROW())=0</formula>
    </cfRule>
  </conditionalFormatting>
  <conditionalFormatting sqref="B15">
    <cfRule type="expression" dxfId="607" priority="150">
      <formula>INDIRECT("A"&amp;ROW())=3</formula>
    </cfRule>
  </conditionalFormatting>
  <conditionalFormatting sqref="B11:C11">
    <cfRule type="expression" dxfId="606" priority="138">
      <formula>INDIRECT("A"&amp;ROW())=7</formula>
    </cfRule>
  </conditionalFormatting>
  <conditionalFormatting sqref="B11:C11">
    <cfRule type="expression" dxfId="605" priority="139">
      <formula>INDIRECT("A"&amp;ROW())=6</formula>
    </cfRule>
  </conditionalFormatting>
  <conditionalFormatting sqref="B11:C11">
    <cfRule type="expression" dxfId="604" priority="140">
      <formula>INDIRECT("A"&amp;ROW())=5</formula>
    </cfRule>
  </conditionalFormatting>
  <conditionalFormatting sqref="B11:C11">
    <cfRule type="expression" dxfId="603" priority="141">
      <formula>INDIRECT("A"&amp;ROW())=4</formula>
    </cfRule>
  </conditionalFormatting>
  <conditionalFormatting sqref="B11:C11">
    <cfRule type="expression" dxfId="602" priority="143">
      <formula>INDIRECT("A"&amp;ROW())=2</formula>
    </cfRule>
  </conditionalFormatting>
  <conditionalFormatting sqref="B11:C11">
    <cfRule type="expression" dxfId="601" priority="144">
      <formula>INDIRECT("A"&amp;ROW())=1</formula>
    </cfRule>
  </conditionalFormatting>
  <conditionalFormatting sqref="B11:C11">
    <cfRule type="expression" dxfId="600" priority="137" stopIfTrue="1">
      <formula>INDIRECT("A"&amp;ROW())=0</formula>
    </cfRule>
  </conditionalFormatting>
  <conditionalFormatting sqref="B11:C11">
    <cfRule type="expression" dxfId="599" priority="142">
      <formula>INDIRECT("A"&amp;ROW())=3</formula>
    </cfRule>
  </conditionalFormatting>
  <conditionalFormatting sqref="B18:C18">
    <cfRule type="expression" dxfId="598" priority="130">
      <formula>INDIRECT("A"&amp;ROW())=7</formula>
    </cfRule>
  </conditionalFormatting>
  <conditionalFormatting sqref="B18:C18">
    <cfRule type="expression" dxfId="597" priority="131">
      <formula>INDIRECT("A"&amp;ROW())=6</formula>
    </cfRule>
  </conditionalFormatting>
  <conditionalFormatting sqref="B18:C18">
    <cfRule type="expression" dxfId="596" priority="132">
      <formula>INDIRECT("A"&amp;ROW())=5</formula>
    </cfRule>
  </conditionalFormatting>
  <conditionalFormatting sqref="B18:C18">
    <cfRule type="expression" dxfId="595" priority="133">
      <formula>INDIRECT("A"&amp;ROW())=4</formula>
    </cfRule>
  </conditionalFormatting>
  <conditionalFormatting sqref="B18:C18">
    <cfRule type="expression" dxfId="594" priority="135">
      <formula>INDIRECT("A"&amp;ROW())=2</formula>
    </cfRule>
  </conditionalFormatting>
  <conditionalFormatting sqref="B18:C18">
    <cfRule type="expression" dxfId="593" priority="136">
      <formula>INDIRECT("A"&amp;ROW())=1</formula>
    </cfRule>
  </conditionalFormatting>
  <conditionalFormatting sqref="B18:C18">
    <cfRule type="expression" dxfId="592" priority="129" stopIfTrue="1">
      <formula>INDIRECT("A"&amp;ROW())=0</formula>
    </cfRule>
  </conditionalFormatting>
  <conditionalFormatting sqref="B18:C18">
    <cfRule type="expression" dxfId="591" priority="134">
      <formula>INDIRECT("A"&amp;ROW())=3</formula>
    </cfRule>
  </conditionalFormatting>
  <conditionalFormatting sqref="B21:C21">
    <cfRule type="expression" dxfId="590" priority="122">
      <formula>INDIRECT("A"&amp;ROW())=7</formula>
    </cfRule>
  </conditionalFormatting>
  <conditionalFormatting sqref="B21:C21">
    <cfRule type="expression" dxfId="589" priority="123">
      <formula>INDIRECT("A"&amp;ROW())=6</formula>
    </cfRule>
  </conditionalFormatting>
  <conditionalFormatting sqref="B21:C21">
    <cfRule type="expression" dxfId="588" priority="124">
      <formula>INDIRECT("A"&amp;ROW())=5</formula>
    </cfRule>
  </conditionalFormatting>
  <conditionalFormatting sqref="B21:C21">
    <cfRule type="expression" dxfId="587" priority="125">
      <formula>INDIRECT("A"&amp;ROW())=4</formula>
    </cfRule>
  </conditionalFormatting>
  <conditionalFormatting sqref="B21:C21">
    <cfRule type="expression" dxfId="586" priority="127">
      <formula>INDIRECT("A"&amp;ROW())=2</formula>
    </cfRule>
  </conditionalFormatting>
  <conditionalFormatting sqref="B21:C21">
    <cfRule type="expression" dxfId="585" priority="128">
      <formula>INDIRECT("A"&amp;ROW())=1</formula>
    </cfRule>
  </conditionalFormatting>
  <conditionalFormatting sqref="B21:C21">
    <cfRule type="expression" dxfId="584" priority="121" stopIfTrue="1">
      <formula>INDIRECT("A"&amp;ROW())=0</formula>
    </cfRule>
  </conditionalFormatting>
  <conditionalFormatting sqref="B21:C21">
    <cfRule type="expression" dxfId="583" priority="126">
      <formula>INDIRECT("A"&amp;ROW())=3</formula>
    </cfRule>
  </conditionalFormatting>
  <conditionalFormatting sqref="B27">
    <cfRule type="expression" dxfId="582" priority="114">
      <formula>INDIRECT("A"&amp;ROW())=7</formula>
    </cfRule>
  </conditionalFormatting>
  <conditionalFormatting sqref="B27">
    <cfRule type="expression" dxfId="581" priority="115">
      <formula>INDIRECT("A"&amp;ROW())=6</formula>
    </cfRule>
  </conditionalFormatting>
  <conditionalFormatting sqref="B27">
    <cfRule type="expression" dxfId="580" priority="116">
      <formula>INDIRECT("A"&amp;ROW())=5</formula>
    </cfRule>
  </conditionalFormatting>
  <conditionalFormatting sqref="B27">
    <cfRule type="expression" dxfId="579" priority="117">
      <formula>INDIRECT("A"&amp;ROW())=4</formula>
    </cfRule>
  </conditionalFormatting>
  <conditionalFormatting sqref="B27">
    <cfRule type="expression" dxfId="578" priority="119">
      <formula>INDIRECT("A"&amp;ROW())=2</formula>
    </cfRule>
  </conditionalFormatting>
  <conditionalFormatting sqref="B27">
    <cfRule type="expression" dxfId="577" priority="120">
      <formula>INDIRECT("A"&amp;ROW())=1</formula>
    </cfRule>
  </conditionalFormatting>
  <conditionalFormatting sqref="B27">
    <cfRule type="expression" dxfId="576" priority="113" stopIfTrue="1">
      <formula>INDIRECT("A"&amp;ROW())=0</formula>
    </cfRule>
  </conditionalFormatting>
  <conditionalFormatting sqref="B27">
    <cfRule type="expression" dxfId="575" priority="118">
      <formula>INDIRECT("A"&amp;ROW())=3</formula>
    </cfRule>
  </conditionalFormatting>
  <conditionalFormatting sqref="B20:C20">
    <cfRule type="expression" dxfId="574" priority="90">
      <formula>INDIRECT("A"&amp;ROW())=7</formula>
    </cfRule>
  </conditionalFormatting>
  <conditionalFormatting sqref="B20:C20">
    <cfRule type="expression" dxfId="573" priority="91">
      <formula>INDIRECT("A"&amp;ROW())=6</formula>
    </cfRule>
  </conditionalFormatting>
  <conditionalFormatting sqref="B20:C20">
    <cfRule type="expression" dxfId="572" priority="92">
      <formula>INDIRECT("A"&amp;ROW())=5</formula>
    </cfRule>
  </conditionalFormatting>
  <conditionalFormatting sqref="B20:C20">
    <cfRule type="expression" dxfId="571" priority="93">
      <formula>INDIRECT("A"&amp;ROW())=4</formula>
    </cfRule>
  </conditionalFormatting>
  <conditionalFormatting sqref="B20:C20">
    <cfRule type="expression" dxfId="570" priority="95">
      <formula>INDIRECT("A"&amp;ROW())=2</formula>
    </cfRule>
  </conditionalFormatting>
  <conditionalFormatting sqref="B20:C20">
    <cfRule type="expression" dxfId="569" priority="96">
      <formula>INDIRECT("A"&amp;ROW())=1</formula>
    </cfRule>
  </conditionalFormatting>
  <conditionalFormatting sqref="B20:C20">
    <cfRule type="expression" dxfId="568" priority="94">
      <formula>INDIRECT("A"&amp;ROW())=3</formula>
    </cfRule>
  </conditionalFormatting>
  <conditionalFormatting sqref="B42:C42">
    <cfRule type="expression" dxfId="567" priority="74">
      <formula>INDIRECT("A"&amp;ROW())=7</formula>
    </cfRule>
  </conditionalFormatting>
  <conditionalFormatting sqref="B42:C42">
    <cfRule type="expression" dxfId="566" priority="75">
      <formula>INDIRECT("A"&amp;ROW())=6</formula>
    </cfRule>
  </conditionalFormatting>
  <conditionalFormatting sqref="B42:C42">
    <cfRule type="expression" dxfId="565" priority="76">
      <formula>INDIRECT("A"&amp;ROW())=5</formula>
    </cfRule>
  </conditionalFormatting>
  <conditionalFormatting sqref="B42:C42">
    <cfRule type="expression" dxfId="564" priority="77">
      <formula>INDIRECT("A"&amp;ROW())=4</formula>
    </cfRule>
  </conditionalFormatting>
  <conditionalFormatting sqref="B42:C42">
    <cfRule type="expression" dxfId="563" priority="79">
      <formula>INDIRECT("A"&amp;ROW())=2</formula>
    </cfRule>
  </conditionalFormatting>
  <conditionalFormatting sqref="B42:C42">
    <cfRule type="expression" dxfId="562" priority="80">
      <formula>INDIRECT("A"&amp;ROW())=1</formula>
    </cfRule>
  </conditionalFormatting>
  <conditionalFormatting sqref="B42:C42">
    <cfRule type="expression" dxfId="561" priority="73" stopIfTrue="1">
      <formula>INDIRECT("A"&amp;ROW())=0</formula>
    </cfRule>
  </conditionalFormatting>
  <conditionalFormatting sqref="B42:C42">
    <cfRule type="expression" dxfId="560" priority="78">
      <formula>INDIRECT("A"&amp;ROW())=3</formula>
    </cfRule>
  </conditionalFormatting>
  <conditionalFormatting sqref="B41:C41">
    <cfRule type="expression" dxfId="559" priority="58">
      <formula>INDIRECT("A"&amp;ROW())=7</formula>
    </cfRule>
  </conditionalFormatting>
  <conditionalFormatting sqref="B41:C41">
    <cfRule type="expression" dxfId="558" priority="59">
      <formula>INDIRECT("A"&amp;ROW())=6</formula>
    </cfRule>
  </conditionalFormatting>
  <conditionalFormatting sqref="B41:C41">
    <cfRule type="expression" dxfId="557" priority="60">
      <formula>INDIRECT("A"&amp;ROW())=5</formula>
    </cfRule>
  </conditionalFormatting>
  <conditionalFormatting sqref="B41:C41">
    <cfRule type="expression" dxfId="556" priority="61">
      <formula>INDIRECT("A"&amp;ROW())=4</formula>
    </cfRule>
  </conditionalFormatting>
  <conditionalFormatting sqref="B41:C41">
    <cfRule type="expression" dxfId="555" priority="63">
      <formula>INDIRECT("A"&amp;ROW())=2</formula>
    </cfRule>
  </conditionalFormatting>
  <conditionalFormatting sqref="B41:C41">
    <cfRule type="expression" dxfId="554" priority="64">
      <formula>INDIRECT("A"&amp;ROW())=1</formula>
    </cfRule>
  </conditionalFormatting>
  <conditionalFormatting sqref="B41:C41">
    <cfRule type="expression" dxfId="553" priority="57" stopIfTrue="1">
      <formula>INDIRECT("A"&amp;ROW())=0</formula>
    </cfRule>
  </conditionalFormatting>
  <conditionalFormatting sqref="B41:C41">
    <cfRule type="expression" dxfId="552" priority="62">
      <formula>INDIRECT("A"&amp;ROW())=3</formula>
    </cfRule>
  </conditionalFormatting>
  <conditionalFormatting sqref="B7">
    <cfRule type="expression" dxfId="551" priority="42">
      <formula>INDIRECT("A"&amp;ROW())=7</formula>
    </cfRule>
  </conditionalFormatting>
  <conditionalFormatting sqref="B7">
    <cfRule type="expression" dxfId="550" priority="43">
      <formula>INDIRECT("A"&amp;ROW())=6</formula>
    </cfRule>
  </conditionalFormatting>
  <conditionalFormatting sqref="B7">
    <cfRule type="expression" dxfId="549" priority="44">
      <formula>INDIRECT("A"&amp;ROW())=5</formula>
    </cfRule>
  </conditionalFormatting>
  <conditionalFormatting sqref="B7">
    <cfRule type="expression" dxfId="548" priority="45">
      <formula>INDIRECT("A"&amp;ROW())=4</formula>
    </cfRule>
  </conditionalFormatting>
  <conditionalFormatting sqref="B7">
    <cfRule type="expression" dxfId="547" priority="47">
      <formula>INDIRECT("A"&amp;ROW())=2</formula>
    </cfRule>
  </conditionalFormatting>
  <conditionalFormatting sqref="B7">
    <cfRule type="expression" dxfId="546" priority="48">
      <formula>INDIRECT("A"&amp;ROW())=1</formula>
    </cfRule>
  </conditionalFormatting>
  <conditionalFormatting sqref="B7">
    <cfRule type="expression" dxfId="545" priority="41" stopIfTrue="1">
      <formula>INDIRECT("A"&amp;ROW())=0</formula>
    </cfRule>
  </conditionalFormatting>
  <conditionalFormatting sqref="B7">
    <cfRule type="expression" dxfId="544" priority="46">
      <formula>INDIRECT("A"&amp;ROW())=3</formula>
    </cfRule>
  </conditionalFormatting>
  <conditionalFormatting sqref="B63:C63">
    <cfRule type="expression" dxfId="543" priority="26">
      <formula>INDIRECT("A"&amp;ROW())=7</formula>
    </cfRule>
  </conditionalFormatting>
  <conditionalFormatting sqref="B63:C63">
    <cfRule type="expression" dxfId="542" priority="27">
      <formula>INDIRECT("A"&amp;ROW())=6</formula>
    </cfRule>
  </conditionalFormatting>
  <conditionalFormatting sqref="B63:C63">
    <cfRule type="expression" dxfId="541" priority="28">
      <formula>INDIRECT("A"&amp;ROW())=5</formula>
    </cfRule>
  </conditionalFormatting>
  <conditionalFormatting sqref="B63:C63">
    <cfRule type="expression" dxfId="540" priority="29">
      <formula>INDIRECT("A"&amp;ROW())=4</formula>
    </cfRule>
  </conditionalFormatting>
  <conditionalFormatting sqref="B63:C63">
    <cfRule type="expression" dxfId="539" priority="31">
      <formula>INDIRECT("A"&amp;ROW())=2</formula>
    </cfRule>
  </conditionalFormatting>
  <conditionalFormatting sqref="B63:C63">
    <cfRule type="expression" dxfId="538" priority="32">
      <formula>INDIRECT("A"&amp;ROW())=1</formula>
    </cfRule>
  </conditionalFormatting>
  <conditionalFormatting sqref="B63:C63">
    <cfRule type="expression" dxfId="537" priority="25" stopIfTrue="1">
      <formula>INDIRECT("A"&amp;ROW())=0</formula>
    </cfRule>
  </conditionalFormatting>
  <conditionalFormatting sqref="B63:C63">
    <cfRule type="expression" dxfId="536" priority="30">
      <formula>INDIRECT("A"&amp;ROW())=3</formula>
    </cfRule>
  </conditionalFormatting>
  <conditionalFormatting sqref="C27">
    <cfRule type="expression" dxfId="535" priority="18">
      <formula>INDIRECT("A"&amp;ROW())=7</formula>
    </cfRule>
  </conditionalFormatting>
  <conditionalFormatting sqref="C27">
    <cfRule type="expression" dxfId="534" priority="19">
      <formula>INDIRECT("A"&amp;ROW())=6</formula>
    </cfRule>
  </conditionalFormatting>
  <conditionalFormatting sqref="C27">
    <cfRule type="expression" dxfId="533" priority="20">
      <formula>INDIRECT("A"&amp;ROW())=5</formula>
    </cfRule>
  </conditionalFormatting>
  <conditionalFormatting sqref="C27">
    <cfRule type="expression" dxfId="532" priority="21">
      <formula>INDIRECT("A"&amp;ROW())=4</formula>
    </cfRule>
  </conditionalFormatting>
  <conditionalFormatting sqref="C27">
    <cfRule type="expression" dxfId="531" priority="23">
      <formula>INDIRECT("A"&amp;ROW())=2</formula>
    </cfRule>
  </conditionalFormatting>
  <conditionalFormatting sqref="C27">
    <cfRule type="expression" dxfId="530" priority="24">
      <formula>INDIRECT("A"&amp;ROW())=1</formula>
    </cfRule>
  </conditionalFormatting>
  <conditionalFormatting sqref="C27">
    <cfRule type="expression" dxfId="529" priority="17" stopIfTrue="1">
      <formula>INDIRECT("A"&amp;ROW())=0</formula>
    </cfRule>
  </conditionalFormatting>
  <conditionalFormatting sqref="C27">
    <cfRule type="expression" dxfId="528" priority="22">
      <formula>INDIRECT("A"&amp;ROW())=3</formula>
    </cfRule>
  </conditionalFormatting>
  <hyperlinks>
    <hyperlink ref="H32" location="Quotations!L2" display="quote #BR02622 Jan 2019"/>
    <hyperlink ref="H55" location="Quotations!U1" display="NN Quote"/>
    <hyperlink ref="H53" location="Quotations!AR1" display="Eclipse Quote"/>
    <hyperlink ref="H37" location="Quotations!AR1" display="Eclipse Quote"/>
  </hyperlinks>
  <pageMargins left="0.7" right="0.7" top="0.75" bottom="0.75" header="0.3" footer="0.3"/>
  <pageSetup orientation="portrait"/>
  <extLst>
    <ext xmlns:mx="http://schemas.microsoft.com/office/mac/excel/2008/main" uri="{64002731-A6B0-56B0-2670-7721B7C09600}">
      <mx:PLV Mode="0" OnePage="0" WScale="0"/>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theme="6" tint="0.59999389629810485"/>
  </sheetPr>
  <dimension ref="A1:T78"/>
  <sheetViews>
    <sheetView zoomScale="90" zoomScaleNormal="90" zoomScalePageLayoutView="90" workbookViewId="0">
      <pane ySplit="1" topLeftCell="A46" activePane="bottomLeft" state="frozen"/>
      <selection pane="bottomLeft" activeCell="J64" sqref="J64"/>
    </sheetView>
  </sheetViews>
  <sheetFormatPr baseColWidth="10" defaultColWidth="8.83203125" defaultRowHeight="15" x14ac:dyDescent="0"/>
  <cols>
    <col min="1" max="1" width="15.6640625" customWidth="1"/>
    <col min="2" max="2" width="12.6640625" customWidth="1"/>
    <col min="3" max="3" width="57.33203125" customWidth="1"/>
    <col min="4" max="4" width="14.33203125" customWidth="1"/>
    <col min="5" max="5" width="12" customWidth="1"/>
    <col min="6" max="6" width="14.1640625" style="41" customWidth="1"/>
    <col min="7" max="7" width="40.5" customWidth="1"/>
    <col min="8" max="8" width="20.83203125" customWidth="1"/>
    <col min="9" max="9" width="14.33203125" customWidth="1"/>
    <col min="10" max="13" width="10.6640625" style="641" customWidth="1"/>
    <col min="14" max="14" width="10.1640625" style="47" bestFit="1" customWidth="1"/>
    <col min="15" max="15" width="14.5" style="47" customWidth="1"/>
    <col min="16" max="16" width="10.33203125" style="47" customWidth="1"/>
    <col min="17" max="17" width="22.33203125" style="47" bestFit="1" customWidth="1"/>
  </cols>
  <sheetData>
    <row r="1" spans="1:19" s="48" customFormat="1" ht="14.5">
      <c r="A1" s="16" t="s">
        <v>18</v>
      </c>
      <c r="B1" s="17" t="s">
        <v>246</v>
      </c>
      <c r="C1" s="17" t="s">
        <v>19</v>
      </c>
      <c r="D1" s="17" t="s">
        <v>32</v>
      </c>
      <c r="E1" s="17" t="s">
        <v>173</v>
      </c>
      <c r="F1" s="17" t="s">
        <v>413</v>
      </c>
      <c r="G1" s="17" t="s">
        <v>201</v>
      </c>
      <c r="H1" s="626" t="s">
        <v>35</v>
      </c>
      <c r="I1" s="40" t="s">
        <v>38</v>
      </c>
      <c r="J1" s="636" t="s">
        <v>397</v>
      </c>
      <c r="K1" s="636" t="s">
        <v>398</v>
      </c>
      <c r="L1" s="636" t="s">
        <v>400</v>
      </c>
      <c r="M1" s="636" t="s">
        <v>407</v>
      </c>
      <c r="N1" s="466"/>
      <c r="O1" s="466"/>
      <c r="P1" s="466"/>
    </row>
    <row r="2" spans="1:19" ht="16.25" thickBot="1">
      <c r="A2" s="546" t="s">
        <v>244</v>
      </c>
      <c r="B2" s="184"/>
      <c r="C2" s="184" t="s">
        <v>44</v>
      </c>
      <c r="D2" s="184"/>
      <c r="E2" s="184"/>
      <c r="F2" s="184">
        <f>SUM(F3,F16,F47)</f>
        <v>34828</v>
      </c>
      <c r="G2" s="184"/>
      <c r="H2" s="184"/>
      <c r="I2" s="812">
        <f>F2</f>
        <v>34828</v>
      </c>
      <c r="O2" s="41"/>
    </row>
    <row r="3" spans="1:19" s="45" customFormat="1">
      <c r="A3" s="656" t="s">
        <v>380</v>
      </c>
      <c r="B3" s="197"/>
      <c r="C3" s="199" t="s">
        <v>51</v>
      </c>
      <c r="D3" s="197"/>
      <c r="E3" s="197"/>
      <c r="F3" s="199">
        <f>SUM(F4)</f>
        <v>0</v>
      </c>
      <c r="G3" s="197"/>
      <c r="H3" s="197"/>
      <c r="I3" s="665"/>
      <c r="J3" s="642"/>
      <c r="K3" s="642"/>
      <c r="L3" s="651"/>
      <c r="M3" s="642"/>
      <c r="N3" s="220"/>
      <c r="O3" s="220"/>
      <c r="P3" s="467"/>
      <c r="Q3" s="220"/>
      <c r="R3" s="220"/>
    </row>
    <row r="4" spans="1:19" s="45" customFormat="1">
      <c r="A4" s="98"/>
      <c r="B4" s="99"/>
      <c r="C4" s="99"/>
      <c r="D4" s="99"/>
      <c r="E4" s="99"/>
      <c r="F4" s="99"/>
      <c r="G4" s="99"/>
      <c r="H4" s="99"/>
      <c r="I4" s="627"/>
      <c r="J4" s="642"/>
      <c r="K4" s="642"/>
      <c r="L4" s="642"/>
      <c r="M4" s="642"/>
      <c r="N4" s="220"/>
      <c r="O4" s="220"/>
      <c r="P4" s="220"/>
      <c r="Q4" s="220"/>
      <c r="R4" s="220"/>
    </row>
    <row r="5" spans="1:19" s="45" customFormat="1">
      <c r="A5" s="564"/>
      <c r="B5" s="440" t="s">
        <v>487</v>
      </c>
      <c r="C5" s="192" t="s">
        <v>186</v>
      </c>
      <c r="D5" s="95"/>
      <c r="E5" s="440">
        <v>30</v>
      </c>
      <c r="F5" s="441">
        <v>72</v>
      </c>
      <c r="G5" s="442"/>
      <c r="H5" s="699" t="s">
        <v>255</v>
      </c>
      <c r="I5" s="666"/>
      <c r="J5" s="642"/>
      <c r="K5" s="642"/>
      <c r="L5" s="642"/>
      <c r="M5" s="642"/>
      <c r="N5" s="481"/>
      <c r="O5" s="220"/>
      <c r="P5" s="220"/>
      <c r="Q5" s="220"/>
      <c r="R5" s="220"/>
    </row>
    <row r="6" spans="1:19" s="45" customFormat="1">
      <c r="A6" s="564"/>
      <c r="B6" s="440" t="s">
        <v>488</v>
      </c>
      <c r="C6" s="192" t="s">
        <v>187</v>
      </c>
      <c r="D6" s="95"/>
      <c r="E6" s="440">
        <v>110</v>
      </c>
      <c r="F6" s="441">
        <v>8</v>
      </c>
      <c r="G6" s="442"/>
      <c r="H6" s="699" t="s">
        <v>255</v>
      </c>
      <c r="I6" s="666"/>
      <c r="J6" s="642"/>
      <c r="K6" s="642"/>
      <c r="L6" s="642"/>
      <c r="M6" s="642"/>
      <c r="N6" s="481"/>
      <c r="O6" s="220"/>
      <c r="P6" s="220"/>
      <c r="Q6" s="220"/>
      <c r="R6" s="220"/>
    </row>
    <row r="7" spans="1:19" s="45" customFormat="1" ht="28.75">
      <c r="A7" s="564"/>
      <c r="B7" s="440" t="s">
        <v>489</v>
      </c>
      <c r="C7" s="144" t="s">
        <v>163</v>
      </c>
      <c r="D7" s="702" t="s">
        <v>89</v>
      </c>
      <c r="E7" s="440">
        <v>3</v>
      </c>
      <c r="F7" s="441">
        <v>24</v>
      </c>
      <c r="G7" s="442"/>
      <c r="H7" s="699" t="s">
        <v>255</v>
      </c>
      <c r="I7" s="666"/>
      <c r="J7" s="643"/>
      <c r="K7" s="642"/>
      <c r="L7" s="642"/>
      <c r="M7" s="642"/>
      <c r="N7" s="481"/>
      <c r="O7" s="220"/>
      <c r="P7" s="220"/>
      <c r="Q7" s="220"/>
      <c r="R7" s="220"/>
    </row>
    <row r="8" spans="1:19" s="45" customFormat="1" ht="14">
      <c r="A8" s="564"/>
      <c r="B8" s="440" t="s">
        <v>490</v>
      </c>
      <c r="C8" s="144" t="s">
        <v>164</v>
      </c>
      <c r="D8" s="95"/>
      <c r="E8" s="440">
        <v>2</v>
      </c>
      <c r="F8" s="441">
        <v>8</v>
      </c>
      <c r="G8" s="442" t="s">
        <v>219</v>
      </c>
      <c r="H8" s="699" t="s">
        <v>255</v>
      </c>
      <c r="I8" s="666"/>
      <c r="J8" s="643"/>
      <c r="K8" s="642"/>
      <c r="L8" s="642"/>
      <c r="M8" s="642"/>
      <c r="N8" s="481"/>
      <c r="O8" s="220"/>
      <c r="P8" s="220"/>
      <c r="Q8" s="220"/>
      <c r="R8" s="220"/>
    </row>
    <row r="9" spans="1:19" s="45" customFormat="1" ht="14">
      <c r="A9" s="564"/>
      <c r="B9" s="440" t="s">
        <v>491</v>
      </c>
      <c r="C9" s="144" t="s">
        <v>165</v>
      </c>
      <c r="D9" s="95"/>
      <c r="E9" s="440">
        <v>1</v>
      </c>
      <c r="F9" s="441">
        <v>4</v>
      </c>
      <c r="G9" s="442"/>
      <c r="H9" s="699" t="s">
        <v>255</v>
      </c>
      <c r="I9" s="666"/>
      <c r="J9" s="643"/>
      <c r="K9" s="642"/>
      <c r="L9" s="642"/>
      <c r="M9" s="642"/>
      <c r="N9" s="481"/>
      <c r="O9" s="220"/>
      <c r="P9" s="220"/>
      <c r="Q9" s="220"/>
      <c r="R9" s="220"/>
    </row>
    <row r="10" spans="1:19" s="45" customFormat="1" ht="14">
      <c r="A10" s="564"/>
      <c r="B10" s="440" t="s">
        <v>492</v>
      </c>
      <c r="C10" s="144" t="s">
        <v>166</v>
      </c>
      <c r="D10" s="95"/>
      <c r="E10" s="440">
        <v>5</v>
      </c>
      <c r="F10" s="441">
        <v>6</v>
      </c>
      <c r="G10" s="442"/>
      <c r="H10" s="699" t="s">
        <v>255</v>
      </c>
      <c r="I10" s="666"/>
      <c r="J10" s="643"/>
      <c r="K10" s="642"/>
      <c r="L10" s="642"/>
      <c r="M10" s="642"/>
      <c r="N10" s="481"/>
      <c r="O10" s="220"/>
      <c r="P10" s="220"/>
      <c r="Q10" s="220"/>
      <c r="R10" s="220"/>
    </row>
    <row r="11" spans="1:19" s="45" customFormat="1" ht="14">
      <c r="A11" s="564"/>
      <c r="B11" s="440" t="s">
        <v>493</v>
      </c>
      <c r="C11" s="144" t="s">
        <v>167</v>
      </c>
      <c r="D11" s="95"/>
      <c r="E11" s="440">
        <v>34</v>
      </c>
      <c r="F11" s="441">
        <v>240</v>
      </c>
      <c r="G11" s="441" t="s">
        <v>211</v>
      </c>
      <c r="H11" s="699" t="s">
        <v>255</v>
      </c>
      <c r="I11" s="666"/>
      <c r="J11" s="643"/>
      <c r="K11" s="642"/>
      <c r="L11" s="642"/>
      <c r="M11" s="642"/>
      <c r="N11" s="481"/>
      <c r="O11" s="220"/>
      <c r="P11" s="220"/>
      <c r="Q11" s="220"/>
      <c r="R11" s="220"/>
    </row>
    <row r="12" spans="1:19" s="45" customFormat="1" ht="14">
      <c r="A12" s="564"/>
      <c r="B12" s="440" t="s">
        <v>494</v>
      </c>
      <c r="C12" s="144" t="s">
        <v>168</v>
      </c>
      <c r="D12" s="95"/>
      <c r="E12" s="440">
        <v>4</v>
      </c>
      <c r="F12" s="441">
        <f>J12+K12+L12+M12</f>
        <v>6</v>
      </c>
      <c r="G12" s="441" t="s">
        <v>335</v>
      </c>
      <c r="H12" s="699" t="s">
        <v>255</v>
      </c>
      <c r="I12" s="666"/>
      <c r="J12" s="643">
        <v>4</v>
      </c>
      <c r="K12" s="642">
        <v>2</v>
      </c>
      <c r="L12" s="642"/>
      <c r="M12" s="642"/>
      <c r="N12" s="481"/>
      <c r="O12" s="220"/>
      <c r="P12" s="220"/>
      <c r="Q12" s="220"/>
      <c r="R12" s="220"/>
    </row>
    <row r="13" spans="1:19" s="45" customFormat="1" ht="14">
      <c r="A13" s="564"/>
      <c r="B13" s="440" t="s">
        <v>495</v>
      </c>
      <c r="C13" s="144" t="s">
        <v>169</v>
      </c>
      <c r="D13" s="193"/>
      <c r="E13" s="440">
        <v>26</v>
      </c>
      <c r="F13" s="441">
        <f>J13+K13+L13+M13</f>
        <v>1212</v>
      </c>
      <c r="G13" s="441" t="s">
        <v>402</v>
      </c>
      <c r="H13" s="699" t="s">
        <v>255</v>
      </c>
      <c r="I13" s="667"/>
      <c r="J13" s="643">
        <v>12</v>
      </c>
      <c r="K13" s="642">
        <v>240</v>
      </c>
      <c r="L13" s="642">
        <v>480</v>
      </c>
      <c r="M13" s="642">
        <v>480</v>
      </c>
      <c r="N13" s="220"/>
      <c r="O13" s="220"/>
      <c r="P13" s="220"/>
      <c r="Q13" s="220"/>
      <c r="R13" s="220"/>
    </row>
    <row r="14" spans="1:19" s="45" customFormat="1" ht="14">
      <c r="A14" s="564"/>
      <c r="B14" s="440" t="s">
        <v>496</v>
      </c>
      <c r="C14" s="144" t="s">
        <v>170</v>
      </c>
      <c r="D14" s="193"/>
      <c r="E14" s="440">
        <v>10</v>
      </c>
      <c r="F14" s="441">
        <f>J14+K14+L14+M14</f>
        <v>800</v>
      </c>
      <c r="G14" s="441" t="s">
        <v>408</v>
      </c>
      <c r="H14" s="699" t="s">
        <v>255</v>
      </c>
      <c r="I14" s="667"/>
      <c r="J14" s="643"/>
      <c r="K14" s="642"/>
      <c r="L14" s="642">
        <v>160</v>
      </c>
      <c r="M14" s="642">
        <v>640</v>
      </c>
      <c r="N14" s="220"/>
      <c r="O14" s="220"/>
      <c r="P14" s="220"/>
      <c r="Q14" s="220"/>
      <c r="R14" s="220"/>
    </row>
    <row r="15" spans="1:19" ht="16.25" thickBot="1">
      <c r="A15" s="67"/>
      <c r="B15" s="68"/>
      <c r="C15" s="68"/>
      <c r="D15" s="68"/>
      <c r="E15" s="68"/>
      <c r="F15" s="68"/>
      <c r="G15" s="68"/>
      <c r="H15" s="68"/>
      <c r="I15" s="668"/>
      <c r="J15" s="644"/>
      <c r="K15" s="645"/>
      <c r="L15" s="645"/>
      <c r="M15" s="645"/>
      <c r="N15" s="282"/>
      <c r="O15" s="282"/>
      <c r="P15" s="282"/>
      <c r="Q15" s="282"/>
      <c r="R15" s="282"/>
    </row>
    <row r="16" spans="1:19" s="50" customFormat="1">
      <c r="A16" s="657" t="s">
        <v>381</v>
      </c>
      <c r="B16" s="197"/>
      <c r="C16" s="199" t="s">
        <v>286</v>
      </c>
      <c r="D16" s="197"/>
      <c r="E16" s="197">
        <v>285</v>
      </c>
      <c r="F16" s="199">
        <f>SUM(F17,F33)</f>
        <v>11265</v>
      </c>
      <c r="G16" s="197"/>
      <c r="H16" s="197"/>
      <c r="I16" s="198"/>
      <c r="J16" s="642"/>
      <c r="K16" s="642"/>
      <c r="L16" s="642"/>
      <c r="M16" s="642"/>
      <c r="N16" s="220"/>
      <c r="O16" s="220"/>
      <c r="P16" s="220"/>
      <c r="Q16" s="220"/>
      <c r="R16" s="220"/>
      <c r="S16" s="45"/>
    </row>
    <row r="17" spans="1:20" s="45" customFormat="1">
      <c r="A17" s="377"/>
      <c r="B17" s="303"/>
      <c r="C17" s="322" t="s">
        <v>302</v>
      </c>
      <c r="D17" s="303"/>
      <c r="E17" s="303"/>
      <c r="F17" s="303">
        <f>SUM(F21:F32)</f>
        <v>2036</v>
      </c>
      <c r="G17" s="303"/>
      <c r="H17" s="303"/>
      <c r="I17" s="669"/>
      <c r="J17" s="642"/>
      <c r="K17" s="642"/>
      <c r="L17" s="652"/>
      <c r="M17" s="642"/>
      <c r="N17" s="220"/>
      <c r="O17" s="220"/>
      <c r="P17" s="220"/>
      <c r="Q17" s="220"/>
      <c r="R17" s="220"/>
    </row>
    <row r="18" spans="1:20" s="45" customFormat="1">
      <c r="A18" s="53"/>
      <c r="B18" s="298" t="s">
        <v>497</v>
      </c>
      <c r="C18" s="99" t="s">
        <v>287</v>
      </c>
      <c r="D18" s="95"/>
      <c r="E18" s="440">
        <v>60</v>
      </c>
      <c r="F18" s="441">
        <v>48</v>
      </c>
      <c r="G18" s="441" t="s">
        <v>220</v>
      </c>
      <c r="H18" s="699" t="s">
        <v>255</v>
      </c>
      <c r="I18" s="667"/>
      <c r="J18" s="644"/>
      <c r="K18" s="645"/>
      <c r="L18" s="645"/>
      <c r="M18" s="642"/>
      <c r="N18" s="220"/>
      <c r="O18" s="220"/>
      <c r="P18" s="220"/>
      <c r="Q18" s="220"/>
      <c r="R18" s="220"/>
    </row>
    <row r="19" spans="1:20" s="45" customFormat="1">
      <c r="A19" s="53"/>
      <c r="B19" s="298" t="s">
        <v>498</v>
      </c>
      <c r="C19" s="99" t="s">
        <v>288</v>
      </c>
      <c r="D19" s="95"/>
      <c r="E19" s="440">
        <v>60</v>
      </c>
      <c r="F19" s="441">
        <v>48</v>
      </c>
      <c r="G19" s="441" t="s">
        <v>220</v>
      </c>
      <c r="H19" s="699" t="s">
        <v>255</v>
      </c>
      <c r="I19" s="667"/>
      <c r="J19" s="643"/>
      <c r="K19" s="642"/>
      <c r="L19" s="642"/>
      <c r="M19" s="642"/>
      <c r="N19" s="220"/>
      <c r="O19" s="220"/>
      <c r="P19" s="220"/>
      <c r="Q19" s="220"/>
      <c r="R19" s="220"/>
    </row>
    <row r="20" spans="1:20" s="45" customFormat="1">
      <c r="A20" s="53"/>
      <c r="B20" s="298" t="s">
        <v>499</v>
      </c>
      <c r="C20" s="380" t="s">
        <v>289</v>
      </c>
      <c r="D20" s="194"/>
      <c r="E20" s="440">
        <v>60</v>
      </c>
      <c r="F20" s="441">
        <f>J20+K20+L20+M20</f>
        <v>128</v>
      </c>
      <c r="G20" s="441" t="s">
        <v>339</v>
      </c>
      <c r="H20" s="699" t="s">
        <v>255</v>
      </c>
      <c r="I20" s="667"/>
      <c r="J20" s="644">
        <v>32</v>
      </c>
      <c r="K20" s="645">
        <v>96</v>
      </c>
      <c r="L20" s="641"/>
      <c r="M20" s="641"/>
      <c r="N20" s="602"/>
      <c r="O20" s="664"/>
      <c r="P20" s="282"/>
      <c r="Q20" s="282"/>
      <c r="R20"/>
    </row>
    <row r="21" spans="1:20" s="194" customFormat="1">
      <c r="A21" s="53"/>
      <c r="B21" s="298" t="s">
        <v>500</v>
      </c>
      <c r="C21" s="95" t="s">
        <v>290</v>
      </c>
      <c r="D21" s="95"/>
      <c r="E21" s="298">
        <v>30</v>
      </c>
      <c r="F21" s="95">
        <v>18</v>
      </c>
      <c r="G21" s="478" t="s">
        <v>220</v>
      </c>
      <c r="H21" s="697" t="s">
        <v>415</v>
      </c>
      <c r="I21" s="667"/>
      <c r="J21" s="644"/>
      <c r="K21" s="645"/>
      <c r="L21" s="645"/>
      <c r="M21" s="642"/>
      <c r="N21" s="220"/>
      <c r="O21" s="220"/>
      <c r="P21" s="220"/>
      <c r="Q21" s="220"/>
      <c r="R21" s="220"/>
      <c r="S21" s="45"/>
      <c r="T21" s="663"/>
    </row>
    <row r="22" spans="1:20" s="194" customFormat="1">
      <c r="A22" s="670"/>
      <c r="B22" s="298" t="s">
        <v>501</v>
      </c>
      <c r="C22" s="95" t="s">
        <v>291</v>
      </c>
      <c r="D22" s="95"/>
      <c r="E22" s="298">
        <v>40</v>
      </c>
      <c r="F22" s="95">
        <v>18</v>
      </c>
      <c r="G22" s="478" t="s">
        <v>212</v>
      </c>
      <c r="H22" s="697" t="s">
        <v>415</v>
      </c>
      <c r="I22" s="667"/>
      <c r="J22" s="643"/>
      <c r="K22" s="642"/>
      <c r="L22" s="642"/>
      <c r="M22" s="642"/>
      <c r="N22" s="220"/>
      <c r="O22" s="220"/>
      <c r="P22" s="220"/>
      <c r="Q22" s="220"/>
      <c r="R22" s="379"/>
      <c r="S22" s="45"/>
      <c r="T22" s="663"/>
    </row>
    <row r="23" spans="1:20" s="45" customFormat="1">
      <c r="A23" s="53"/>
      <c r="B23" s="298" t="s">
        <v>502</v>
      </c>
      <c r="C23" s="99" t="s">
        <v>292</v>
      </c>
      <c r="D23" s="95"/>
      <c r="E23" s="291">
        <v>20</v>
      </c>
      <c r="F23" s="95">
        <v>48</v>
      </c>
      <c r="G23" s="478" t="s">
        <v>219</v>
      </c>
      <c r="H23" s="697" t="s">
        <v>420</v>
      </c>
      <c r="I23" s="667"/>
      <c r="J23" s="643"/>
      <c r="K23" s="642"/>
      <c r="L23" s="642"/>
      <c r="M23" s="642"/>
      <c r="N23" s="220"/>
      <c r="O23" s="220"/>
      <c r="P23" s="220"/>
      <c r="Q23" s="220"/>
      <c r="R23" s="220"/>
    </row>
    <row r="24" spans="1:20" s="45" customFormat="1">
      <c r="A24" s="53"/>
      <c r="B24" s="298" t="s">
        <v>503</v>
      </c>
      <c r="C24" s="99" t="s">
        <v>293</v>
      </c>
      <c r="D24" s="95"/>
      <c r="E24" s="291">
        <v>20</v>
      </c>
      <c r="F24" s="95">
        <v>48</v>
      </c>
      <c r="G24" s="478" t="s">
        <v>219</v>
      </c>
      <c r="H24" s="697" t="s">
        <v>420</v>
      </c>
      <c r="I24" s="667"/>
      <c r="J24" s="643"/>
      <c r="K24" s="642"/>
      <c r="L24" s="642"/>
      <c r="M24" s="642"/>
      <c r="N24" s="220"/>
      <c r="O24" s="220"/>
      <c r="P24" s="220"/>
      <c r="Q24" s="220"/>
      <c r="R24" s="220"/>
    </row>
    <row r="25" spans="1:20" s="45" customFormat="1">
      <c r="A25" s="670"/>
      <c r="B25" s="298" t="s">
        <v>504</v>
      </c>
      <c r="C25" s="99" t="s">
        <v>294</v>
      </c>
      <c r="D25" s="95"/>
      <c r="E25" s="95">
        <v>30</v>
      </c>
      <c r="F25" s="95">
        <v>48</v>
      </c>
      <c r="G25" s="478" t="s">
        <v>219</v>
      </c>
      <c r="H25" s="697" t="s">
        <v>420</v>
      </c>
      <c r="I25" s="667"/>
      <c r="J25" s="643"/>
      <c r="K25" s="642"/>
      <c r="L25" s="642"/>
      <c r="M25" s="642"/>
      <c r="N25" s="220"/>
      <c r="O25" s="220"/>
      <c r="P25" s="220"/>
      <c r="Q25" s="220"/>
      <c r="R25" s="379"/>
    </row>
    <row r="26" spans="1:20" s="45" customFormat="1">
      <c r="A26" s="53"/>
      <c r="B26" s="298" t="s">
        <v>505</v>
      </c>
      <c r="C26" s="99" t="s">
        <v>295</v>
      </c>
      <c r="D26" s="95"/>
      <c r="E26" s="291">
        <v>5</v>
      </c>
      <c r="F26" s="678">
        <f>J26+K26+L26+M26</f>
        <v>128</v>
      </c>
      <c r="G26" s="478" t="s">
        <v>335</v>
      </c>
      <c r="H26" s="697" t="s">
        <v>420</v>
      </c>
      <c r="I26" s="667"/>
      <c r="J26" s="643">
        <v>96</v>
      </c>
      <c r="K26" s="642">
        <v>32</v>
      </c>
      <c r="L26" s="642"/>
      <c r="M26" s="642"/>
      <c r="N26" s="220"/>
      <c r="O26" s="220"/>
      <c r="P26" s="220"/>
      <c r="Q26" s="220"/>
      <c r="R26" s="220"/>
    </row>
    <row r="27" spans="1:20" s="45" customFormat="1">
      <c r="A27" s="53"/>
      <c r="B27" s="298" t="s">
        <v>506</v>
      </c>
      <c r="C27" s="99" t="s">
        <v>296</v>
      </c>
      <c r="D27" s="95"/>
      <c r="E27" s="291">
        <v>20</v>
      </c>
      <c r="F27" s="678">
        <f>J27+K27+L27+M27</f>
        <v>128</v>
      </c>
      <c r="G27" s="478" t="s">
        <v>340</v>
      </c>
      <c r="H27" s="697" t="s">
        <v>420</v>
      </c>
      <c r="I27" s="667"/>
      <c r="J27" s="643">
        <v>96</v>
      </c>
      <c r="K27" s="642">
        <v>32</v>
      </c>
      <c r="L27" s="642"/>
      <c r="M27" s="642"/>
      <c r="N27" s="220"/>
      <c r="O27" s="220"/>
      <c r="P27" s="220"/>
      <c r="Q27" s="220"/>
      <c r="R27" s="220"/>
    </row>
    <row r="28" spans="1:20" s="45" customFormat="1">
      <c r="A28" s="53"/>
      <c r="B28" s="298" t="s">
        <v>507</v>
      </c>
      <c r="C28" s="99" t="s">
        <v>297</v>
      </c>
      <c r="D28" s="95"/>
      <c r="E28" s="291">
        <v>20</v>
      </c>
      <c r="F28" s="678">
        <f>J28+K28+L28+M28</f>
        <v>96</v>
      </c>
      <c r="G28" s="478" t="s">
        <v>341</v>
      </c>
      <c r="H28" s="697" t="s">
        <v>420</v>
      </c>
      <c r="I28" s="667"/>
      <c r="J28" s="643">
        <v>32</v>
      </c>
      <c r="K28" s="642">
        <v>64</v>
      </c>
      <c r="L28" s="642"/>
      <c r="M28" s="642"/>
      <c r="N28" s="220"/>
      <c r="O28" s="220"/>
      <c r="P28" s="220"/>
      <c r="Q28" s="220"/>
      <c r="R28" s="220"/>
    </row>
    <row r="29" spans="1:20" s="45" customFormat="1">
      <c r="A29" s="98"/>
      <c r="B29" s="298" t="s">
        <v>508</v>
      </c>
      <c r="C29" s="99" t="s">
        <v>298</v>
      </c>
      <c r="D29" s="95"/>
      <c r="E29" s="291">
        <v>20</v>
      </c>
      <c r="F29" s="678">
        <f>J29+K29+L29+M29</f>
        <v>440</v>
      </c>
      <c r="G29" s="478" t="s">
        <v>403</v>
      </c>
      <c r="H29" s="697" t="s">
        <v>420</v>
      </c>
      <c r="I29" s="667"/>
      <c r="J29" s="643"/>
      <c r="K29" s="642">
        <v>160</v>
      </c>
      <c r="L29" s="642">
        <v>280</v>
      </c>
      <c r="M29" s="642"/>
      <c r="N29" s="220"/>
      <c r="O29" s="220"/>
      <c r="P29" s="220"/>
      <c r="Q29" s="220"/>
      <c r="R29" s="220"/>
    </row>
    <row r="30" spans="1:20" s="45" customFormat="1">
      <c r="A30" s="53"/>
      <c r="B30" s="298" t="s">
        <v>509</v>
      </c>
      <c r="C30" s="99" t="s">
        <v>299</v>
      </c>
      <c r="D30" s="95"/>
      <c r="E30" s="291">
        <v>20</v>
      </c>
      <c r="F30" s="678">
        <f t="shared" ref="F30:F32" si="0">J30+K30+L30+M30</f>
        <v>208</v>
      </c>
      <c r="G30" s="478" t="s">
        <v>404</v>
      </c>
      <c r="H30" s="697" t="s">
        <v>415</v>
      </c>
      <c r="I30" s="667"/>
      <c r="J30" s="644"/>
      <c r="K30" s="645">
        <v>32</v>
      </c>
      <c r="L30" s="645">
        <v>16</v>
      </c>
      <c r="M30" s="642">
        <v>160</v>
      </c>
      <c r="N30" s="220"/>
      <c r="O30" s="220"/>
      <c r="P30" s="220"/>
      <c r="Q30" s="220"/>
      <c r="R30" s="220"/>
    </row>
    <row r="31" spans="1:20" s="45" customFormat="1">
      <c r="A31" s="53"/>
      <c r="B31" s="298" t="s">
        <v>510</v>
      </c>
      <c r="C31" s="99" t="s">
        <v>300</v>
      </c>
      <c r="D31" s="95"/>
      <c r="E31" s="291">
        <v>20</v>
      </c>
      <c r="F31" s="678">
        <f t="shared" si="0"/>
        <v>416</v>
      </c>
      <c r="G31" s="478" t="s">
        <v>405</v>
      </c>
      <c r="H31" s="697" t="s">
        <v>415</v>
      </c>
      <c r="I31" s="667"/>
      <c r="J31" s="644"/>
      <c r="K31" s="645"/>
      <c r="L31" s="645">
        <v>96</v>
      </c>
      <c r="M31" s="642">
        <v>320</v>
      </c>
      <c r="N31" s="220"/>
      <c r="O31" s="220"/>
      <c r="P31" s="220"/>
      <c r="Q31" s="220"/>
      <c r="R31" s="220"/>
    </row>
    <row r="32" spans="1:20" s="45" customFormat="1">
      <c r="A32" s="53"/>
      <c r="B32" s="298" t="s">
        <v>511</v>
      </c>
      <c r="C32" s="99" t="s">
        <v>301</v>
      </c>
      <c r="D32" s="95"/>
      <c r="E32" s="291">
        <v>5</v>
      </c>
      <c r="F32" s="678">
        <f t="shared" si="0"/>
        <v>440</v>
      </c>
      <c r="G32" s="478" t="s">
        <v>403</v>
      </c>
      <c r="H32" s="697" t="s">
        <v>415</v>
      </c>
      <c r="I32" s="667"/>
      <c r="J32" s="644"/>
      <c r="K32" s="645">
        <v>160</v>
      </c>
      <c r="L32" s="645">
        <v>280</v>
      </c>
      <c r="M32" s="642"/>
      <c r="N32" s="220"/>
      <c r="O32" s="220"/>
      <c r="P32" s="220"/>
      <c r="Q32" s="220"/>
      <c r="R32" s="220"/>
    </row>
    <row r="33" spans="1:18" s="45" customFormat="1">
      <c r="A33" s="330"/>
      <c r="B33" s="303"/>
      <c r="C33" s="331" t="s">
        <v>272</v>
      </c>
      <c r="D33" s="303" t="s">
        <v>333</v>
      </c>
      <c r="E33" s="303"/>
      <c r="F33" s="303">
        <f>SUM(F34:F44)</f>
        <v>9229</v>
      </c>
      <c r="G33" s="303"/>
      <c r="H33" s="303"/>
      <c r="I33" s="669"/>
      <c r="J33" s="642"/>
      <c r="K33" s="642"/>
      <c r="L33" s="642"/>
      <c r="M33" s="642"/>
      <c r="N33" s="220"/>
      <c r="O33" s="220"/>
      <c r="P33" s="220"/>
      <c r="Q33" s="220"/>
      <c r="R33" s="220"/>
    </row>
    <row r="34" spans="1:18">
      <c r="A34" s="57"/>
      <c r="B34" s="298" t="s">
        <v>512</v>
      </c>
      <c r="C34" s="333" t="s">
        <v>303</v>
      </c>
      <c r="D34" s="55"/>
      <c r="E34" s="372">
        <v>1</v>
      </c>
      <c r="F34" s="374">
        <v>8</v>
      </c>
      <c r="G34" s="478" t="s">
        <v>213</v>
      </c>
      <c r="H34" s="701" t="s">
        <v>415</v>
      </c>
      <c r="I34" s="671"/>
      <c r="J34" s="644"/>
      <c r="K34" s="645"/>
      <c r="L34" s="645"/>
      <c r="M34" s="645"/>
      <c r="N34" s="282"/>
      <c r="O34" s="282"/>
      <c r="P34" s="282"/>
      <c r="Q34" s="282"/>
      <c r="R34" s="282"/>
    </row>
    <row r="35" spans="1:18">
      <c r="A35" s="57"/>
      <c r="B35" s="298" t="s">
        <v>513</v>
      </c>
      <c r="C35" s="333" t="s">
        <v>304</v>
      </c>
      <c r="D35" s="55"/>
      <c r="E35" s="372">
        <v>30</v>
      </c>
      <c r="F35" s="374">
        <v>24</v>
      </c>
      <c r="G35" s="478" t="s">
        <v>220</v>
      </c>
      <c r="H35" s="701" t="s">
        <v>415</v>
      </c>
      <c r="I35" s="667"/>
      <c r="J35" s="644"/>
      <c r="K35" s="645"/>
      <c r="L35" s="645"/>
      <c r="M35" s="645"/>
      <c r="N35" s="282"/>
      <c r="O35" s="282"/>
      <c r="P35" s="282"/>
      <c r="Q35" s="282"/>
      <c r="R35" s="282"/>
    </row>
    <row r="36" spans="1:18">
      <c r="A36" s="57"/>
      <c r="B36" s="298" t="s">
        <v>514</v>
      </c>
      <c r="C36" s="333" t="s">
        <v>305</v>
      </c>
      <c r="D36" s="55"/>
      <c r="E36" s="298">
        <v>30</v>
      </c>
      <c r="F36" s="374">
        <v>24</v>
      </c>
      <c r="G36" s="478" t="s">
        <v>212</v>
      </c>
      <c r="H36" s="701" t="s">
        <v>415</v>
      </c>
      <c r="I36" s="667"/>
      <c r="J36" s="644"/>
      <c r="K36" s="645"/>
      <c r="L36" s="645"/>
      <c r="M36" s="645"/>
      <c r="N36" s="282"/>
      <c r="O36" s="282"/>
      <c r="P36" s="282"/>
      <c r="Q36" s="282"/>
      <c r="R36" s="282"/>
    </row>
    <row r="37" spans="1:18">
      <c r="A37" s="57"/>
      <c r="B37" s="298" t="s">
        <v>515</v>
      </c>
      <c r="C37" s="333" t="s">
        <v>306</v>
      </c>
      <c r="D37" s="55"/>
      <c r="E37" s="298">
        <v>30</v>
      </c>
      <c r="F37" s="374">
        <v>336</v>
      </c>
      <c r="G37" s="478" t="s">
        <v>219</v>
      </c>
      <c r="H37" s="701" t="s">
        <v>420</v>
      </c>
      <c r="I37" s="667"/>
      <c r="J37" s="644"/>
      <c r="K37" s="645"/>
      <c r="L37" s="645"/>
      <c r="M37" s="645"/>
      <c r="N37" s="282"/>
      <c r="O37" s="282"/>
      <c r="P37" s="282"/>
      <c r="Q37" s="282"/>
      <c r="R37" s="282"/>
    </row>
    <row r="38" spans="1:18">
      <c r="A38" s="57"/>
      <c r="B38" s="298" t="s">
        <v>516</v>
      </c>
      <c r="C38" s="334" t="s">
        <v>307</v>
      </c>
      <c r="D38" s="55"/>
      <c r="E38" s="298">
        <v>30</v>
      </c>
      <c r="F38" s="374">
        <v>336</v>
      </c>
      <c r="G38" s="478" t="s">
        <v>219</v>
      </c>
      <c r="H38" s="701" t="s">
        <v>420</v>
      </c>
      <c r="I38" s="667"/>
      <c r="J38" s="644"/>
      <c r="K38" s="645"/>
      <c r="L38" s="645"/>
      <c r="M38" s="645"/>
      <c r="N38" s="282"/>
      <c r="O38" s="282"/>
      <c r="P38" s="282"/>
      <c r="Q38" s="282"/>
      <c r="R38" s="282"/>
    </row>
    <row r="39" spans="1:18">
      <c r="A39" s="53"/>
      <c r="B39" s="298" t="s">
        <v>517</v>
      </c>
      <c r="C39" s="91" t="s">
        <v>308</v>
      </c>
      <c r="D39" s="58"/>
      <c r="E39" s="298">
        <v>30</v>
      </c>
      <c r="F39" s="373">
        <v>216</v>
      </c>
      <c r="G39" s="478" t="s">
        <v>219</v>
      </c>
      <c r="H39" s="701" t="s">
        <v>420</v>
      </c>
      <c r="I39" s="667"/>
      <c r="J39" s="643"/>
      <c r="K39" s="642"/>
      <c r="L39" s="642"/>
      <c r="M39" s="642"/>
      <c r="N39" s="220"/>
      <c r="O39" s="220"/>
      <c r="P39" s="220"/>
      <c r="Q39" s="220"/>
      <c r="R39" s="220"/>
    </row>
    <row r="40" spans="1:18">
      <c r="A40" s="53"/>
      <c r="B40" s="298" t="s">
        <v>518</v>
      </c>
      <c r="C40" s="91" t="s">
        <v>309</v>
      </c>
      <c r="D40" s="58"/>
      <c r="E40" s="298">
        <v>120</v>
      </c>
      <c r="F40" s="678">
        <f t="shared" ref="F40:F44" si="1">J40+K40+L40+M40</f>
        <v>1332</v>
      </c>
      <c r="G40" s="478" t="s">
        <v>335</v>
      </c>
      <c r="H40" s="701" t="s">
        <v>420</v>
      </c>
      <c r="I40" s="667"/>
      <c r="J40" s="643">
        <v>1114</v>
      </c>
      <c r="K40" s="642">
        <v>218</v>
      </c>
      <c r="L40" s="642"/>
      <c r="M40" s="642"/>
      <c r="N40" s="220"/>
      <c r="O40" s="220"/>
      <c r="P40" s="220"/>
      <c r="Q40" s="220"/>
      <c r="R40" s="220"/>
    </row>
    <row r="41" spans="1:18">
      <c r="A41" s="53"/>
      <c r="B41" s="298" t="s">
        <v>519</v>
      </c>
      <c r="C41" s="91" t="s">
        <v>310</v>
      </c>
      <c r="D41" s="58"/>
      <c r="E41" s="298">
        <v>120</v>
      </c>
      <c r="F41" s="678">
        <f t="shared" si="1"/>
        <v>1332</v>
      </c>
      <c r="G41" s="478" t="s">
        <v>340</v>
      </c>
      <c r="H41" s="701" t="s">
        <v>420</v>
      </c>
      <c r="I41" s="667"/>
      <c r="J41" s="643">
        <f>372+742</f>
        <v>1114</v>
      </c>
      <c r="K41" s="642">
        <v>218</v>
      </c>
      <c r="L41" s="642"/>
      <c r="M41" s="642"/>
      <c r="N41" s="220"/>
      <c r="O41" s="220"/>
      <c r="P41" s="220"/>
      <c r="Q41" s="220"/>
      <c r="R41" s="220"/>
    </row>
    <row r="42" spans="1:18">
      <c r="A42" s="53"/>
      <c r="B42" s="298" t="s">
        <v>520</v>
      </c>
      <c r="C42" s="91" t="s">
        <v>311</v>
      </c>
      <c r="D42" s="58"/>
      <c r="E42" s="298">
        <v>120</v>
      </c>
      <c r="F42" s="678">
        <f t="shared" si="1"/>
        <v>1812</v>
      </c>
      <c r="G42" s="478" t="s">
        <v>341</v>
      </c>
      <c r="H42" s="701" t="s">
        <v>420</v>
      </c>
      <c r="I42" s="667"/>
      <c r="J42" s="643">
        <v>986</v>
      </c>
      <c r="K42" s="642">
        <f>608+218</f>
        <v>826</v>
      </c>
      <c r="L42" s="642"/>
      <c r="M42" s="642"/>
      <c r="N42" s="220"/>
      <c r="O42" s="220"/>
      <c r="P42" s="220"/>
      <c r="Q42" s="220"/>
      <c r="R42" s="220"/>
    </row>
    <row r="43" spans="1:18">
      <c r="A43" s="53"/>
      <c r="B43" s="298" t="s">
        <v>521</v>
      </c>
      <c r="C43" s="91" t="s">
        <v>312</v>
      </c>
      <c r="D43" s="55"/>
      <c r="E43" s="298">
        <v>120</v>
      </c>
      <c r="F43" s="678">
        <f t="shared" si="1"/>
        <v>2086</v>
      </c>
      <c r="G43" s="478" t="s">
        <v>404</v>
      </c>
      <c r="H43" s="701" t="s">
        <v>415</v>
      </c>
      <c r="I43" s="667"/>
      <c r="J43" s="644"/>
      <c r="K43" s="645">
        <v>218</v>
      </c>
      <c r="L43" s="645">
        <v>170</v>
      </c>
      <c r="M43" s="645">
        <v>1698</v>
      </c>
      <c r="N43" s="282"/>
      <c r="O43" s="282"/>
      <c r="P43" s="282"/>
      <c r="Q43" s="282"/>
      <c r="R43" s="282"/>
    </row>
    <row r="44" spans="1:18">
      <c r="A44" s="670"/>
      <c r="B44" s="298" t="s">
        <v>522</v>
      </c>
      <c r="C44" s="194" t="s">
        <v>313</v>
      </c>
      <c r="D44" s="99"/>
      <c r="E44" s="298">
        <v>120</v>
      </c>
      <c r="F44" s="678">
        <f t="shared" si="1"/>
        <v>1723</v>
      </c>
      <c r="G44" s="478" t="s">
        <v>405</v>
      </c>
      <c r="H44" s="701" t="s">
        <v>415</v>
      </c>
      <c r="I44" s="667"/>
      <c r="J44" s="644">
        <f>154+77</f>
        <v>231</v>
      </c>
      <c r="K44" s="645">
        <f>77+77</f>
        <v>154</v>
      </c>
      <c r="L44" s="645">
        <f>186+64</f>
        <v>250</v>
      </c>
      <c r="M44" s="679">
        <v>1088</v>
      </c>
      <c r="N44" s="602"/>
      <c r="O44" s="664"/>
      <c r="P44" s="282"/>
      <c r="Q44" s="282"/>
    </row>
    <row r="45" spans="1:18">
      <c r="A45" s="670"/>
      <c r="B45" s="55"/>
      <c r="C45" s="194"/>
      <c r="D45" s="99"/>
      <c r="E45" s="335"/>
      <c r="F45" s="87"/>
      <c r="G45" s="55"/>
      <c r="H45" s="55"/>
      <c r="I45" s="534"/>
      <c r="J45" s="645"/>
      <c r="K45" s="645"/>
      <c r="L45" s="674"/>
      <c r="M45" s="675"/>
      <c r="N45" s="602"/>
      <c r="O45" s="664"/>
      <c r="P45" s="282"/>
      <c r="Q45" s="282"/>
    </row>
    <row r="46" spans="1:18" ht="16.25" thickBot="1">
      <c r="A46" s="60"/>
      <c r="B46" s="61"/>
      <c r="C46" s="61"/>
      <c r="D46" s="61"/>
      <c r="E46" s="61"/>
      <c r="F46" s="61"/>
      <c r="G46" s="61"/>
      <c r="H46" s="61"/>
      <c r="I46" s="672"/>
      <c r="J46" s="642"/>
      <c r="K46" s="642"/>
      <c r="L46" s="642"/>
      <c r="M46" s="642"/>
      <c r="N46" s="220"/>
      <c r="O46" s="220"/>
      <c r="P46" s="220"/>
      <c r="Q46" s="220"/>
      <c r="R46" s="220"/>
    </row>
    <row r="47" spans="1:18">
      <c r="A47" s="657" t="s">
        <v>382</v>
      </c>
      <c r="B47" s="197"/>
      <c r="C47" s="197" t="s">
        <v>354</v>
      </c>
      <c r="D47" s="197"/>
      <c r="E47" s="197"/>
      <c r="F47" s="199">
        <f>SUM(F49:F65)</f>
        <v>23563</v>
      </c>
      <c r="G47" s="197"/>
      <c r="H47" s="197"/>
      <c r="I47" s="673"/>
      <c r="J47" s="642"/>
      <c r="K47" s="642"/>
      <c r="L47" s="642"/>
      <c r="M47" s="642"/>
      <c r="N47" s="220"/>
      <c r="O47" s="220"/>
      <c r="P47" s="220"/>
      <c r="Q47" s="220"/>
      <c r="R47" s="220"/>
    </row>
    <row r="48" spans="1:18">
      <c r="A48" s="330"/>
      <c r="B48" s="303"/>
      <c r="C48" s="331" t="s">
        <v>281</v>
      </c>
      <c r="D48" s="303" t="s">
        <v>334</v>
      </c>
      <c r="E48" s="303"/>
      <c r="F48" s="295"/>
      <c r="G48" s="303"/>
      <c r="H48" s="303"/>
      <c r="I48" s="669"/>
      <c r="J48" s="642"/>
      <c r="K48" s="642"/>
      <c r="L48" s="642"/>
      <c r="M48" s="642"/>
      <c r="N48" s="220"/>
      <c r="O48" s="220"/>
      <c r="P48" s="220"/>
      <c r="Q48" s="220"/>
      <c r="R48" s="220"/>
    </row>
    <row r="49" spans="1:19">
      <c r="A49" s="105"/>
      <c r="B49" s="58"/>
      <c r="C49" s="95" t="s">
        <v>60</v>
      </c>
      <c r="D49" s="698" t="s">
        <v>342</v>
      </c>
      <c r="E49" s="58"/>
      <c r="F49" s="58"/>
      <c r="G49" s="58"/>
      <c r="H49" s="58"/>
      <c r="I49" s="342"/>
      <c r="J49" s="642"/>
      <c r="K49" s="642"/>
      <c r="L49" s="642"/>
      <c r="M49" s="642"/>
      <c r="N49" s="220"/>
      <c r="O49" s="220"/>
      <c r="P49" s="220"/>
      <c r="Q49" s="220"/>
      <c r="R49" s="220"/>
    </row>
    <row r="50" spans="1:19">
      <c r="A50" s="105"/>
      <c r="B50" s="58"/>
      <c r="C50" s="95" t="s">
        <v>62</v>
      </c>
      <c r="D50" s="698" t="s">
        <v>342</v>
      </c>
      <c r="E50" s="58"/>
      <c r="F50" s="58"/>
      <c r="G50" s="58"/>
      <c r="H50" s="58"/>
      <c r="I50" s="342"/>
      <c r="J50" s="642"/>
      <c r="K50" s="642"/>
      <c r="L50" s="642"/>
      <c r="M50" s="642"/>
      <c r="N50" s="220"/>
      <c r="O50" s="220"/>
      <c r="P50" s="220"/>
      <c r="Q50" s="220"/>
      <c r="R50" s="220"/>
    </row>
    <row r="51" spans="1:19" s="45" customFormat="1">
      <c r="A51" s="105"/>
      <c r="B51" s="145"/>
      <c r="C51" s="95" t="s">
        <v>63</v>
      </c>
      <c r="D51" s="698" t="s">
        <v>342</v>
      </c>
      <c r="E51" s="58"/>
      <c r="F51" s="221"/>
      <c r="G51" s="145"/>
      <c r="H51" s="145"/>
      <c r="I51" s="342"/>
      <c r="J51" s="642"/>
      <c r="K51" s="642"/>
      <c r="L51" s="642"/>
      <c r="M51" s="642"/>
      <c r="N51" s="220"/>
      <c r="O51" s="220"/>
      <c r="P51" s="220"/>
      <c r="Q51" s="220"/>
      <c r="R51" s="220"/>
    </row>
    <row r="52" spans="1:19">
      <c r="A52" s="105"/>
      <c r="B52" s="298" t="s">
        <v>523</v>
      </c>
      <c r="C52" s="95" t="s">
        <v>61</v>
      </c>
      <c r="D52" s="58"/>
      <c r="E52" s="95">
        <v>20</v>
      </c>
      <c r="F52" s="95">
        <v>144</v>
      </c>
      <c r="G52" s="371" t="s">
        <v>212</v>
      </c>
      <c r="H52" s="698" t="s">
        <v>420</v>
      </c>
      <c r="I52" s="667"/>
      <c r="J52" s="643"/>
      <c r="K52" s="642"/>
      <c r="L52" s="642"/>
      <c r="M52" s="642"/>
      <c r="N52" s="220"/>
      <c r="O52" s="220"/>
      <c r="P52" s="220"/>
      <c r="Q52" s="220"/>
      <c r="R52" s="220"/>
    </row>
    <row r="53" spans="1:19">
      <c r="A53" s="105"/>
      <c r="B53" s="298" t="s">
        <v>525</v>
      </c>
      <c r="C53" s="95" t="s">
        <v>524</v>
      </c>
      <c r="D53" s="58"/>
      <c r="E53" s="95">
        <v>5</v>
      </c>
      <c r="F53" s="678">
        <f t="shared" ref="F53" si="2">J53+K53+L53+M53</f>
        <v>360</v>
      </c>
      <c r="G53" s="371" t="s">
        <v>403</v>
      </c>
      <c r="H53" s="698" t="s">
        <v>415</v>
      </c>
      <c r="I53" s="667"/>
      <c r="J53" s="643"/>
      <c r="K53" s="642">
        <v>80</v>
      </c>
      <c r="L53" s="642">
        <f>120+160</f>
        <v>280</v>
      </c>
      <c r="M53" s="642"/>
      <c r="N53" s="220"/>
      <c r="O53" s="220"/>
      <c r="P53" s="220"/>
      <c r="Q53" s="220"/>
      <c r="R53" s="220"/>
    </row>
    <row r="54" spans="1:19">
      <c r="A54" s="105"/>
      <c r="B54" s="298" t="s">
        <v>526</v>
      </c>
      <c r="C54" s="95" t="s">
        <v>64</v>
      </c>
      <c r="D54" s="72"/>
      <c r="E54" s="194">
        <v>5</v>
      </c>
      <c r="F54" s="194">
        <v>56</v>
      </c>
      <c r="G54" s="371" t="s">
        <v>220</v>
      </c>
      <c r="H54" s="698" t="s">
        <v>415</v>
      </c>
      <c r="I54" s="667"/>
      <c r="J54" s="676"/>
      <c r="K54" s="642"/>
      <c r="L54" s="677"/>
      <c r="M54" s="642"/>
      <c r="N54" s="220"/>
      <c r="O54" s="220"/>
      <c r="P54" s="220"/>
      <c r="Q54" s="220"/>
      <c r="R54" s="220"/>
    </row>
    <row r="55" spans="1:19">
      <c r="A55" s="105"/>
      <c r="B55" s="298" t="s">
        <v>527</v>
      </c>
      <c r="C55" s="95" t="s">
        <v>188</v>
      </c>
      <c r="D55" s="72"/>
      <c r="E55" s="194">
        <v>5</v>
      </c>
      <c r="F55" s="194">
        <v>56</v>
      </c>
      <c r="G55" s="371" t="s">
        <v>212</v>
      </c>
      <c r="H55" s="698" t="s">
        <v>415</v>
      </c>
      <c r="I55" s="667"/>
      <c r="J55" s="676"/>
      <c r="K55" s="642"/>
      <c r="L55" s="642"/>
      <c r="M55" s="642"/>
      <c r="N55" s="220"/>
      <c r="O55" s="220"/>
      <c r="P55" s="220"/>
      <c r="Q55" s="220"/>
      <c r="R55" s="220"/>
      <c r="S55" s="221"/>
    </row>
    <row r="56" spans="1:19">
      <c r="A56" s="105"/>
      <c r="B56" s="298" t="s">
        <v>528</v>
      </c>
      <c r="C56" s="95" t="s">
        <v>65</v>
      </c>
      <c r="D56" s="58"/>
      <c r="E56" s="381">
        <v>60</v>
      </c>
      <c r="F56" s="194">
        <v>720</v>
      </c>
      <c r="G56" s="371" t="s">
        <v>219</v>
      </c>
      <c r="H56" s="698" t="s">
        <v>420</v>
      </c>
      <c r="I56" s="667"/>
      <c r="J56" s="643"/>
      <c r="K56" s="642"/>
      <c r="L56" s="642"/>
      <c r="M56" s="642"/>
      <c r="N56" s="220"/>
      <c r="O56" s="220"/>
      <c r="P56" s="220"/>
      <c r="Q56" s="220"/>
      <c r="R56" s="220"/>
    </row>
    <row r="57" spans="1:19">
      <c r="A57" s="105"/>
      <c r="B57" s="298" t="s">
        <v>529</v>
      </c>
      <c r="C57" s="95" t="s">
        <v>66</v>
      </c>
      <c r="D57" s="58"/>
      <c r="E57" s="381">
        <v>60</v>
      </c>
      <c r="F57" s="194">
        <v>720</v>
      </c>
      <c r="G57" s="371" t="s">
        <v>219</v>
      </c>
      <c r="H57" s="698" t="s">
        <v>420</v>
      </c>
      <c r="I57" s="667"/>
      <c r="J57" s="643"/>
      <c r="K57" s="642"/>
      <c r="L57" s="642"/>
      <c r="M57" s="642"/>
      <c r="N57" s="220"/>
      <c r="O57" s="220"/>
      <c r="P57" s="220"/>
      <c r="Q57" s="220"/>
      <c r="R57" s="220"/>
    </row>
    <row r="58" spans="1:19">
      <c r="A58" s="106"/>
      <c r="B58" s="298" t="s">
        <v>530</v>
      </c>
      <c r="C58" s="107" t="s">
        <v>67</v>
      </c>
      <c r="D58" s="58"/>
      <c r="E58" s="381">
        <v>60</v>
      </c>
      <c r="F58" s="194">
        <v>180</v>
      </c>
      <c r="G58" s="371" t="s">
        <v>212</v>
      </c>
      <c r="H58" s="698" t="s">
        <v>420</v>
      </c>
      <c r="I58" s="667"/>
      <c r="J58" s="643"/>
      <c r="K58" s="642"/>
      <c r="M58" s="642"/>
      <c r="N58" s="220"/>
      <c r="O58" s="220"/>
      <c r="P58" s="220"/>
      <c r="Q58" s="220"/>
      <c r="R58" s="220"/>
    </row>
    <row r="59" spans="1:19">
      <c r="A59" s="337"/>
      <c r="B59" s="298" t="s">
        <v>531</v>
      </c>
      <c r="C59" s="338" t="s">
        <v>68</v>
      </c>
      <c r="D59" s="120"/>
      <c r="E59" s="381">
        <v>290</v>
      </c>
      <c r="F59" s="678">
        <f t="shared" ref="F59:F63" si="3">J59+K59+L59+M59</f>
        <v>3228</v>
      </c>
      <c r="G59" s="371" t="s">
        <v>335</v>
      </c>
      <c r="H59" s="698" t="s">
        <v>420</v>
      </c>
      <c r="I59" s="667"/>
      <c r="J59" s="676">
        <v>2766</v>
      </c>
      <c r="K59" s="645">
        <v>462</v>
      </c>
      <c r="L59" s="645"/>
      <c r="M59" s="645"/>
      <c r="N59" s="282"/>
      <c r="O59" s="282"/>
      <c r="P59" s="282"/>
      <c r="Q59" s="282"/>
      <c r="R59" s="282"/>
    </row>
    <row r="60" spans="1:19">
      <c r="A60" s="105"/>
      <c r="B60" s="298" t="s">
        <v>532</v>
      </c>
      <c r="C60" s="95" t="s">
        <v>69</v>
      </c>
      <c r="D60" s="55"/>
      <c r="E60" s="381">
        <v>290</v>
      </c>
      <c r="F60" s="678">
        <f t="shared" si="3"/>
        <v>3228</v>
      </c>
      <c r="G60" s="371" t="s">
        <v>352</v>
      </c>
      <c r="H60" s="698" t="s">
        <v>420</v>
      </c>
      <c r="I60" s="667"/>
      <c r="J60" s="644">
        <v>2766</v>
      </c>
      <c r="K60" s="642">
        <v>462</v>
      </c>
      <c r="L60" s="642"/>
      <c r="M60" s="642"/>
      <c r="N60" s="220"/>
      <c r="O60" s="220"/>
      <c r="P60" s="220"/>
      <c r="Q60" s="220"/>
      <c r="R60" s="220"/>
    </row>
    <row r="61" spans="1:19">
      <c r="A61" s="105"/>
      <c r="B61" s="298" t="s">
        <v>533</v>
      </c>
      <c r="C61" s="95" t="s">
        <v>70</v>
      </c>
      <c r="D61" s="58"/>
      <c r="E61" s="381">
        <v>290</v>
      </c>
      <c r="F61" s="678">
        <f t="shared" si="3"/>
        <v>4956</v>
      </c>
      <c r="G61" s="371" t="s">
        <v>341</v>
      </c>
      <c r="H61" s="698" t="s">
        <v>420</v>
      </c>
      <c r="I61" s="667"/>
      <c r="J61" s="643">
        <v>2766</v>
      </c>
      <c r="K61" s="642">
        <f>1728+462</f>
        <v>2190</v>
      </c>
      <c r="L61" s="642"/>
      <c r="M61" s="642"/>
      <c r="N61" s="220"/>
      <c r="O61" s="220"/>
      <c r="P61" s="220"/>
      <c r="Q61" s="220"/>
      <c r="R61" s="220"/>
    </row>
    <row r="62" spans="1:19">
      <c r="A62" s="98"/>
      <c r="B62" s="298" t="s">
        <v>534</v>
      </c>
      <c r="C62" s="99" t="s">
        <v>71</v>
      </c>
      <c r="D62" s="72"/>
      <c r="E62" s="381">
        <v>290</v>
      </c>
      <c r="F62" s="678">
        <f t="shared" si="3"/>
        <v>5994</v>
      </c>
      <c r="G62" s="371" t="s">
        <v>353</v>
      </c>
      <c r="H62" s="700" t="s">
        <v>415</v>
      </c>
      <c r="I62" s="667"/>
      <c r="J62" s="676">
        <v>924</v>
      </c>
      <c r="K62" s="642">
        <v>462</v>
      </c>
      <c r="L62" s="642"/>
      <c r="M62" s="642">
        <v>4608</v>
      </c>
      <c r="N62" s="220"/>
      <c r="O62" s="220"/>
      <c r="P62" s="220"/>
      <c r="Q62" s="220"/>
      <c r="R62" s="220"/>
    </row>
    <row r="63" spans="1:19" ht="16.25" thickBot="1">
      <c r="A63" s="108"/>
      <c r="B63" s="298" t="s">
        <v>535</v>
      </c>
      <c r="C63" s="152" t="s">
        <v>189</v>
      </c>
      <c r="D63" s="72"/>
      <c r="E63" s="381">
        <v>290</v>
      </c>
      <c r="F63" s="678">
        <f t="shared" si="3"/>
        <v>3921</v>
      </c>
      <c r="G63" s="371" t="s">
        <v>406</v>
      </c>
      <c r="H63" s="700" t="s">
        <v>415</v>
      </c>
      <c r="I63" s="667"/>
      <c r="J63" s="676">
        <f>231+462</f>
        <v>693</v>
      </c>
      <c r="K63" s="642">
        <f>231+231</f>
        <v>462</v>
      </c>
      <c r="L63" s="642">
        <v>462</v>
      </c>
      <c r="M63" s="642">
        <v>2304</v>
      </c>
      <c r="N63" s="220"/>
      <c r="O63" s="220"/>
      <c r="P63" s="220"/>
      <c r="Q63" s="220"/>
      <c r="R63" s="220"/>
    </row>
    <row r="64" spans="1:19">
      <c r="A64" s="382"/>
      <c r="B64" s="298" t="s">
        <v>536</v>
      </c>
      <c r="C64" s="383" t="s">
        <v>72</v>
      </c>
      <c r="D64" s="72"/>
      <c r="E64" s="291">
        <v>10</v>
      </c>
      <c r="F64" s="863"/>
      <c r="G64" s="72"/>
      <c r="H64" s="700" t="s">
        <v>415</v>
      </c>
      <c r="I64" s="229"/>
      <c r="J64" s="864" t="s">
        <v>421</v>
      </c>
      <c r="K64" s="642"/>
      <c r="L64" s="642"/>
      <c r="M64" s="642"/>
      <c r="N64" s="220"/>
      <c r="O64" s="220"/>
      <c r="P64" s="220"/>
      <c r="Q64" s="220"/>
      <c r="R64" s="220"/>
    </row>
    <row r="65" spans="1:18" ht="16.25" thickBot="1">
      <c r="A65" s="524"/>
      <c r="B65" s="255"/>
      <c r="C65" s="447"/>
      <c r="D65" s="255"/>
      <c r="E65" s="255"/>
      <c r="F65" s="255"/>
      <c r="G65" s="255"/>
      <c r="H65" s="255"/>
      <c r="I65" s="256"/>
      <c r="K65" s="642"/>
      <c r="L65" s="642"/>
      <c r="M65" s="642"/>
      <c r="N65" s="220"/>
      <c r="O65" s="220"/>
      <c r="P65" s="220"/>
      <c r="Q65" s="220"/>
      <c r="R65" s="220"/>
    </row>
    <row r="67" spans="1:18">
      <c r="A67" s="72"/>
      <c r="B67" s="72"/>
      <c r="C67" s="72"/>
      <c r="D67" s="72"/>
      <c r="E67" s="72"/>
      <c r="F67" s="659"/>
    </row>
    <row r="68" spans="1:18">
      <c r="A68" s="660" t="s">
        <v>201</v>
      </c>
      <c r="B68" s="213" t="s">
        <v>202</v>
      </c>
      <c r="C68" s="213" t="s">
        <v>203</v>
      </c>
      <c r="D68" s="72"/>
      <c r="E68" s="72"/>
      <c r="F68" s="498"/>
    </row>
    <row r="69" spans="1:18">
      <c r="A69" s="661" t="s">
        <v>204</v>
      </c>
      <c r="B69" s="216" t="s">
        <v>205</v>
      </c>
      <c r="C69" s="216" t="s">
        <v>206</v>
      </c>
      <c r="D69" s="72"/>
      <c r="E69" s="144"/>
      <c r="F69" s="498"/>
    </row>
    <row r="70" spans="1:18">
      <c r="A70" s="661" t="s">
        <v>207</v>
      </c>
      <c r="B70" s="216" t="s">
        <v>208</v>
      </c>
      <c r="C70" s="216" t="s">
        <v>209</v>
      </c>
      <c r="D70" s="437"/>
      <c r="E70" s="658"/>
      <c r="F70" s="498"/>
    </row>
    <row r="71" spans="1:18">
      <c r="A71" s="661" t="s">
        <v>210</v>
      </c>
      <c r="B71" s="216" t="s">
        <v>208</v>
      </c>
      <c r="C71" s="216" t="s">
        <v>209</v>
      </c>
      <c r="D71" s="437"/>
      <c r="E71" s="658"/>
      <c r="F71" s="498"/>
    </row>
    <row r="72" spans="1:18">
      <c r="A72" s="662" t="s">
        <v>211</v>
      </c>
      <c r="B72" s="218" t="s">
        <v>208</v>
      </c>
      <c r="C72" s="218" t="s">
        <v>209</v>
      </c>
      <c r="D72" s="437"/>
      <c r="E72" s="658"/>
      <c r="F72" s="498"/>
    </row>
    <row r="73" spans="1:18">
      <c r="A73" s="662" t="s">
        <v>212</v>
      </c>
      <c r="B73" s="218" t="s">
        <v>208</v>
      </c>
      <c r="C73" s="218" t="s">
        <v>209</v>
      </c>
      <c r="D73" s="437"/>
      <c r="E73" s="314"/>
      <c r="F73" s="498"/>
    </row>
    <row r="74" spans="1:18">
      <c r="A74" s="662" t="s">
        <v>213</v>
      </c>
      <c r="B74" s="218" t="s">
        <v>214</v>
      </c>
      <c r="C74" s="218" t="s">
        <v>215</v>
      </c>
      <c r="D74" s="72"/>
      <c r="E74" s="72"/>
      <c r="F74" s="72"/>
    </row>
    <row r="75" spans="1:18">
      <c r="A75" s="662" t="s">
        <v>216</v>
      </c>
      <c r="B75" s="218" t="s">
        <v>217</v>
      </c>
      <c r="C75" s="218" t="s">
        <v>218</v>
      </c>
      <c r="D75" s="72"/>
      <c r="E75" s="72"/>
      <c r="F75" s="72"/>
    </row>
    <row r="76" spans="1:18">
      <c r="A76" s="662" t="s">
        <v>219</v>
      </c>
      <c r="B76" s="218" t="s">
        <v>217</v>
      </c>
      <c r="C76" s="218" t="s">
        <v>218</v>
      </c>
      <c r="D76" s="72"/>
      <c r="E76" s="72"/>
      <c r="F76" s="72"/>
    </row>
    <row r="77" spans="1:18">
      <c r="A77" s="662" t="s">
        <v>220</v>
      </c>
      <c r="B77" s="218" t="s">
        <v>217</v>
      </c>
      <c r="C77" s="218" t="s">
        <v>218</v>
      </c>
      <c r="D77" s="72"/>
      <c r="E77" s="72"/>
      <c r="F77" s="72"/>
    </row>
    <row r="78" spans="1:18">
      <c r="A78" s="661" t="s">
        <v>221</v>
      </c>
      <c r="B78" s="216" t="s">
        <v>217</v>
      </c>
      <c r="C78" s="216" t="s">
        <v>218</v>
      </c>
      <c r="D78" s="72"/>
      <c r="E78" s="72"/>
      <c r="F78" s="72"/>
    </row>
  </sheetData>
  <conditionalFormatting sqref="E5:E10">
    <cfRule type="expression" dxfId="527" priority="730">
      <formula>INDIRECT("A"&amp;ROW())=7</formula>
    </cfRule>
  </conditionalFormatting>
  <conditionalFormatting sqref="E5:E10">
    <cfRule type="expression" dxfId="526" priority="731">
      <formula>INDIRECT("A"&amp;ROW())=6</formula>
    </cfRule>
  </conditionalFormatting>
  <conditionalFormatting sqref="E5:E10">
    <cfRule type="expression" dxfId="525" priority="732">
      <formula>INDIRECT("A"&amp;ROW())=5</formula>
    </cfRule>
  </conditionalFormatting>
  <conditionalFormatting sqref="E5:E10">
    <cfRule type="expression" dxfId="524" priority="733">
      <formula>INDIRECT("A"&amp;ROW())=4</formula>
    </cfRule>
  </conditionalFormatting>
  <conditionalFormatting sqref="E5:E10">
    <cfRule type="expression" dxfId="523" priority="735">
      <formula>INDIRECT("A"&amp;ROW())=2</formula>
    </cfRule>
  </conditionalFormatting>
  <conditionalFormatting sqref="E5:E10">
    <cfRule type="expression" dxfId="522" priority="736">
      <formula>INDIRECT("A"&amp;ROW())=1</formula>
    </cfRule>
  </conditionalFormatting>
  <conditionalFormatting sqref="E5:E10">
    <cfRule type="expression" dxfId="521" priority="729" stopIfTrue="1">
      <formula>INDIRECT("A"&amp;ROW())=0</formula>
    </cfRule>
  </conditionalFormatting>
  <conditionalFormatting sqref="E5:E10">
    <cfRule type="expression" dxfId="520" priority="734">
      <formula>INDIRECT("A"&amp;ROW())=3</formula>
    </cfRule>
  </conditionalFormatting>
  <conditionalFormatting sqref="I5:I14">
    <cfRule type="expression" dxfId="519" priority="714">
      <formula>INDIRECT("A"&amp;ROW())=7</formula>
    </cfRule>
  </conditionalFormatting>
  <conditionalFormatting sqref="I5:I14">
    <cfRule type="expression" dxfId="518" priority="715">
      <formula>INDIRECT("A"&amp;ROW())=6</formula>
    </cfRule>
  </conditionalFormatting>
  <conditionalFormatting sqref="I5:I14">
    <cfRule type="expression" dxfId="517" priority="716">
      <formula>INDIRECT("A"&amp;ROW())=5</formula>
    </cfRule>
  </conditionalFormatting>
  <conditionalFormatting sqref="I5:I14">
    <cfRule type="expression" dxfId="516" priority="717">
      <formula>INDIRECT("A"&amp;ROW())=4</formula>
    </cfRule>
  </conditionalFormatting>
  <conditionalFormatting sqref="I5:I14">
    <cfRule type="expression" dxfId="515" priority="719">
      <formula>INDIRECT("A"&amp;ROW())=2</formula>
    </cfRule>
  </conditionalFormatting>
  <conditionalFormatting sqref="I5:I14">
    <cfRule type="expression" dxfId="514" priority="720">
      <formula>INDIRECT("A"&amp;ROW())=1</formula>
    </cfRule>
  </conditionalFormatting>
  <conditionalFormatting sqref="I5:I14">
    <cfRule type="expression" dxfId="513" priority="713" stopIfTrue="1">
      <formula>INDIRECT("A"&amp;ROW())=0</formula>
    </cfRule>
  </conditionalFormatting>
  <conditionalFormatting sqref="I5:I14">
    <cfRule type="expression" dxfId="512" priority="718">
      <formula>INDIRECT("A"&amp;ROW())=3</formula>
    </cfRule>
  </conditionalFormatting>
  <conditionalFormatting sqref="G5:G10">
    <cfRule type="expression" dxfId="511" priority="706">
      <formula>INDIRECT("A"&amp;ROW())=7</formula>
    </cfRule>
  </conditionalFormatting>
  <conditionalFormatting sqref="G5:G10">
    <cfRule type="expression" dxfId="510" priority="707">
      <formula>INDIRECT("A"&amp;ROW())=6</formula>
    </cfRule>
  </conditionalFormatting>
  <conditionalFormatting sqref="G5:G10">
    <cfRule type="expression" dxfId="509" priority="708">
      <formula>INDIRECT("A"&amp;ROW())=5</formula>
    </cfRule>
  </conditionalFormatting>
  <conditionalFormatting sqref="G5:G10">
    <cfRule type="expression" dxfId="508" priority="709">
      <formula>INDIRECT("A"&amp;ROW())=4</formula>
    </cfRule>
  </conditionalFormatting>
  <conditionalFormatting sqref="G5:G10">
    <cfRule type="expression" dxfId="507" priority="711">
      <formula>INDIRECT("A"&amp;ROW())=2</formula>
    </cfRule>
  </conditionalFormatting>
  <conditionalFormatting sqref="G5:G10">
    <cfRule type="expression" dxfId="506" priority="712">
      <formula>INDIRECT("A"&amp;ROW())=1</formula>
    </cfRule>
  </conditionalFormatting>
  <conditionalFormatting sqref="G5:G10">
    <cfRule type="expression" dxfId="505" priority="705" stopIfTrue="1">
      <formula>INDIRECT("A"&amp;ROW())=0</formula>
    </cfRule>
  </conditionalFormatting>
  <conditionalFormatting sqref="G5:G10">
    <cfRule type="expression" dxfId="504" priority="710">
      <formula>INDIRECT("A"&amp;ROW())=3</formula>
    </cfRule>
  </conditionalFormatting>
  <conditionalFormatting sqref="I18:I20">
    <cfRule type="expression" dxfId="503" priority="690">
      <formula>INDIRECT("A"&amp;ROW())=7</formula>
    </cfRule>
  </conditionalFormatting>
  <conditionalFormatting sqref="I18:I20">
    <cfRule type="expression" dxfId="502" priority="691">
      <formula>INDIRECT("A"&amp;ROW())=6</formula>
    </cfRule>
  </conditionalFormatting>
  <conditionalFormatting sqref="I18:I20">
    <cfRule type="expression" dxfId="501" priority="692">
      <formula>INDIRECT("A"&amp;ROW())=5</formula>
    </cfRule>
  </conditionalFormatting>
  <conditionalFormatting sqref="I18:I20">
    <cfRule type="expression" dxfId="500" priority="693">
      <formula>INDIRECT("A"&amp;ROW())=4</formula>
    </cfRule>
  </conditionalFormatting>
  <conditionalFormatting sqref="I18:I20">
    <cfRule type="expression" dxfId="499" priority="695">
      <formula>INDIRECT("A"&amp;ROW())=2</formula>
    </cfRule>
  </conditionalFormatting>
  <conditionalFormatting sqref="I18:I20">
    <cfRule type="expression" dxfId="498" priority="696">
      <formula>INDIRECT("A"&amp;ROW())=1</formula>
    </cfRule>
  </conditionalFormatting>
  <conditionalFormatting sqref="I18:I20">
    <cfRule type="expression" dxfId="497" priority="689" stopIfTrue="1">
      <formula>INDIRECT("A"&amp;ROW())=0</formula>
    </cfRule>
  </conditionalFormatting>
  <conditionalFormatting sqref="I18:I20">
    <cfRule type="expression" dxfId="496" priority="694">
      <formula>INDIRECT("A"&amp;ROW())=3</formula>
    </cfRule>
  </conditionalFormatting>
  <conditionalFormatting sqref="E21:E22">
    <cfRule type="expression" dxfId="495" priority="658">
      <formula>INDIRECT("A"&amp;ROW())=7</formula>
    </cfRule>
  </conditionalFormatting>
  <conditionalFormatting sqref="E21:E22">
    <cfRule type="expression" dxfId="494" priority="659">
      <formula>INDIRECT("A"&amp;ROW())=6</formula>
    </cfRule>
  </conditionalFormatting>
  <conditionalFormatting sqref="E21:E22">
    <cfRule type="expression" dxfId="493" priority="660">
      <formula>INDIRECT("A"&amp;ROW())=5</formula>
    </cfRule>
  </conditionalFormatting>
  <conditionalFormatting sqref="E21:E22">
    <cfRule type="expression" dxfId="492" priority="661">
      <formula>INDIRECT("A"&amp;ROW())=4</formula>
    </cfRule>
  </conditionalFormatting>
  <conditionalFormatting sqref="E21:E22">
    <cfRule type="expression" dxfId="491" priority="663">
      <formula>INDIRECT("A"&amp;ROW())=2</formula>
    </cfRule>
  </conditionalFormatting>
  <conditionalFormatting sqref="E21:E22">
    <cfRule type="expression" dxfId="490" priority="664">
      <formula>INDIRECT("A"&amp;ROW())=1</formula>
    </cfRule>
  </conditionalFormatting>
  <conditionalFormatting sqref="E21:E22">
    <cfRule type="expression" dxfId="489" priority="657" stopIfTrue="1">
      <formula>INDIRECT("A"&amp;ROW())=0</formula>
    </cfRule>
  </conditionalFormatting>
  <conditionalFormatting sqref="E21:E22">
    <cfRule type="expression" dxfId="488" priority="662">
      <formula>INDIRECT("A"&amp;ROW())=3</formula>
    </cfRule>
  </conditionalFormatting>
  <conditionalFormatting sqref="I21:I22">
    <cfRule type="expression" dxfId="487" priority="642">
      <formula>INDIRECT("A"&amp;ROW())=7</formula>
    </cfRule>
  </conditionalFormatting>
  <conditionalFormatting sqref="I21:I22">
    <cfRule type="expression" dxfId="486" priority="643">
      <formula>INDIRECT("A"&amp;ROW())=6</formula>
    </cfRule>
  </conditionalFormatting>
  <conditionalFormatting sqref="I21:I22">
    <cfRule type="expression" dxfId="485" priority="644">
      <formula>INDIRECT("A"&amp;ROW())=5</formula>
    </cfRule>
  </conditionalFormatting>
  <conditionalFormatting sqref="I21:I22">
    <cfRule type="expression" dxfId="484" priority="645">
      <formula>INDIRECT("A"&amp;ROW())=4</formula>
    </cfRule>
  </conditionalFormatting>
  <conditionalFormatting sqref="I21:I22">
    <cfRule type="expression" dxfId="483" priority="647">
      <formula>INDIRECT("A"&amp;ROW())=2</formula>
    </cfRule>
  </conditionalFormatting>
  <conditionalFormatting sqref="I21:I22">
    <cfRule type="expression" dxfId="482" priority="648">
      <formula>INDIRECT("A"&amp;ROW())=1</formula>
    </cfRule>
  </conditionalFormatting>
  <conditionalFormatting sqref="I21:I22">
    <cfRule type="expression" dxfId="481" priority="641" stopIfTrue="1">
      <formula>INDIRECT("A"&amp;ROW())=0</formula>
    </cfRule>
  </conditionalFormatting>
  <conditionalFormatting sqref="I21:I22">
    <cfRule type="expression" dxfId="480" priority="646">
      <formula>INDIRECT("A"&amp;ROW())=3</formula>
    </cfRule>
  </conditionalFormatting>
  <conditionalFormatting sqref="G21:G22">
    <cfRule type="expression" dxfId="479" priority="634">
      <formula>INDIRECT("A"&amp;ROW())=7</formula>
    </cfRule>
  </conditionalFormatting>
  <conditionalFormatting sqref="G21:G22">
    <cfRule type="expression" dxfId="478" priority="635">
      <formula>INDIRECT("A"&amp;ROW())=6</formula>
    </cfRule>
  </conditionalFormatting>
  <conditionalFormatting sqref="G21:G22">
    <cfRule type="expression" dxfId="477" priority="636">
      <formula>INDIRECT("A"&amp;ROW())=5</formula>
    </cfRule>
  </conditionalFormatting>
  <conditionalFormatting sqref="G21:G22">
    <cfRule type="expression" dxfId="476" priority="637">
      <formula>INDIRECT("A"&amp;ROW())=4</formula>
    </cfRule>
  </conditionalFormatting>
  <conditionalFormatting sqref="G21:G22">
    <cfRule type="expression" dxfId="475" priority="639">
      <formula>INDIRECT("A"&amp;ROW())=2</formula>
    </cfRule>
  </conditionalFormatting>
  <conditionalFormatting sqref="G21:G22">
    <cfRule type="expression" dxfId="474" priority="640">
      <formula>INDIRECT("A"&amp;ROW())=1</formula>
    </cfRule>
  </conditionalFormatting>
  <conditionalFormatting sqref="G21:G22">
    <cfRule type="expression" dxfId="473" priority="633" stopIfTrue="1">
      <formula>INDIRECT("A"&amp;ROW())=0</formula>
    </cfRule>
  </conditionalFormatting>
  <conditionalFormatting sqref="G21:G22">
    <cfRule type="expression" dxfId="472" priority="638">
      <formula>INDIRECT("A"&amp;ROW())=3</formula>
    </cfRule>
  </conditionalFormatting>
  <conditionalFormatting sqref="E23:E24">
    <cfRule type="expression" dxfId="471" priority="618">
      <formula>INDIRECT("A"&amp;ROW())=7</formula>
    </cfRule>
  </conditionalFormatting>
  <conditionalFormatting sqref="E23:E24">
    <cfRule type="expression" dxfId="470" priority="619">
      <formula>INDIRECT("A"&amp;ROW())=6</formula>
    </cfRule>
  </conditionalFormatting>
  <conditionalFormatting sqref="E23:E24">
    <cfRule type="expression" dxfId="469" priority="620">
      <formula>INDIRECT("A"&amp;ROW())=5</formula>
    </cfRule>
  </conditionalFormatting>
  <conditionalFormatting sqref="E23:E24">
    <cfRule type="expression" dxfId="468" priority="621">
      <formula>INDIRECT("A"&amp;ROW())=4</formula>
    </cfRule>
  </conditionalFormatting>
  <conditionalFormatting sqref="E23:E24">
    <cfRule type="expression" dxfId="467" priority="623">
      <formula>INDIRECT("A"&amp;ROW())=2</formula>
    </cfRule>
  </conditionalFormatting>
  <conditionalFormatting sqref="E23:E24">
    <cfRule type="expression" dxfId="466" priority="624">
      <formula>INDIRECT("A"&amp;ROW())=1</formula>
    </cfRule>
  </conditionalFormatting>
  <conditionalFormatting sqref="E23:E24">
    <cfRule type="expression" dxfId="465" priority="617" stopIfTrue="1">
      <formula>INDIRECT("A"&amp;ROW())=0</formula>
    </cfRule>
  </conditionalFormatting>
  <conditionalFormatting sqref="E23:E24">
    <cfRule type="expression" dxfId="464" priority="622">
      <formula>INDIRECT("A"&amp;ROW())=3</formula>
    </cfRule>
  </conditionalFormatting>
  <conditionalFormatting sqref="I23:I24">
    <cfRule type="expression" dxfId="463" priority="610">
      <formula>INDIRECT("A"&amp;ROW())=7</formula>
    </cfRule>
  </conditionalFormatting>
  <conditionalFormatting sqref="I23:I24">
    <cfRule type="expression" dxfId="462" priority="611">
      <formula>INDIRECT("A"&amp;ROW())=6</formula>
    </cfRule>
  </conditionalFormatting>
  <conditionalFormatting sqref="I23:I24">
    <cfRule type="expression" dxfId="461" priority="612">
      <formula>INDIRECT("A"&amp;ROW())=5</formula>
    </cfRule>
  </conditionalFormatting>
  <conditionalFormatting sqref="I23:I24">
    <cfRule type="expression" dxfId="460" priority="613">
      <formula>INDIRECT("A"&amp;ROW())=4</formula>
    </cfRule>
  </conditionalFormatting>
  <conditionalFormatting sqref="I23:I24">
    <cfRule type="expression" dxfId="459" priority="615">
      <formula>INDIRECT("A"&amp;ROW())=2</formula>
    </cfRule>
  </conditionalFormatting>
  <conditionalFormatting sqref="I23:I24">
    <cfRule type="expression" dxfId="458" priority="616">
      <formula>INDIRECT("A"&amp;ROW())=1</formula>
    </cfRule>
  </conditionalFormatting>
  <conditionalFormatting sqref="I23:I24">
    <cfRule type="expression" dxfId="457" priority="609" stopIfTrue="1">
      <formula>INDIRECT("A"&amp;ROW())=0</formula>
    </cfRule>
  </conditionalFormatting>
  <conditionalFormatting sqref="I23:I24">
    <cfRule type="expression" dxfId="456" priority="614">
      <formula>INDIRECT("A"&amp;ROW())=3</formula>
    </cfRule>
  </conditionalFormatting>
  <conditionalFormatting sqref="G23:G24">
    <cfRule type="expression" dxfId="455" priority="602">
      <formula>INDIRECT("A"&amp;ROW())=7</formula>
    </cfRule>
  </conditionalFormatting>
  <conditionalFormatting sqref="G23:G24">
    <cfRule type="expression" dxfId="454" priority="603">
      <formula>INDIRECT("A"&amp;ROW())=6</formula>
    </cfRule>
  </conditionalFormatting>
  <conditionalFormatting sqref="G23:G24">
    <cfRule type="expression" dxfId="453" priority="604">
      <formula>INDIRECT("A"&amp;ROW())=5</formula>
    </cfRule>
  </conditionalFormatting>
  <conditionalFormatting sqref="G23:G24">
    <cfRule type="expression" dxfId="452" priority="605">
      <formula>INDIRECT("A"&amp;ROW())=4</formula>
    </cfRule>
  </conditionalFormatting>
  <conditionalFormatting sqref="G23:G24">
    <cfRule type="expression" dxfId="451" priority="607">
      <formula>INDIRECT("A"&amp;ROW())=2</formula>
    </cfRule>
  </conditionalFormatting>
  <conditionalFormatting sqref="G23:G24">
    <cfRule type="expression" dxfId="450" priority="608">
      <formula>INDIRECT("A"&amp;ROW())=1</formula>
    </cfRule>
  </conditionalFormatting>
  <conditionalFormatting sqref="G23:G24">
    <cfRule type="expression" dxfId="449" priority="601" stopIfTrue="1">
      <formula>INDIRECT("A"&amp;ROW())=0</formula>
    </cfRule>
  </conditionalFormatting>
  <conditionalFormatting sqref="G23:G24">
    <cfRule type="expression" dxfId="448" priority="606">
      <formula>INDIRECT("A"&amp;ROW())=3</formula>
    </cfRule>
  </conditionalFormatting>
  <conditionalFormatting sqref="G25">
    <cfRule type="expression" dxfId="447" priority="586">
      <formula>INDIRECT("A"&amp;ROW())=7</formula>
    </cfRule>
  </conditionalFormatting>
  <conditionalFormatting sqref="G25">
    <cfRule type="expression" dxfId="446" priority="587">
      <formula>INDIRECT("A"&amp;ROW())=6</formula>
    </cfRule>
  </conditionalFormatting>
  <conditionalFormatting sqref="G25">
    <cfRule type="expression" dxfId="445" priority="588">
      <formula>INDIRECT("A"&amp;ROW())=5</formula>
    </cfRule>
  </conditionalFormatting>
  <conditionalFormatting sqref="G25">
    <cfRule type="expression" dxfId="444" priority="589">
      <formula>INDIRECT("A"&amp;ROW())=4</formula>
    </cfRule>
  </conditionalFormatting>
  <conditionalFormatting sqref="G25">
    <cfRule type="expression" dxfId="443" priority="591">
      <formula>INDIRECT("A"&amp;ROW())=2</formula>
    </cfRule>
  </conditionalFormatting>
  <conditionalFormatting sqref="G25">
    <cfRule type="expression" dxfId="442" priority="592">
      <formula>INDIRECT("A"&amp;ROW())=1</formula>
    </cfRule>
  </conditionalFormatting>
  <conditionalFormatting sqref="G25">
    <cfRule type="expression" dxfId="441" priority="585" stopIfTrue="1">
      <formula>INDIRECT("A"&amp;ROW())=0</formula>
    </cfRule>
  </conditionalFormatting>
  <conditionalFormatting sqref="G25">
    <cfRule type="expression" dxfId="440" priority="590">
      <formula>INDIRECT("A"&amp;ROW())=3</formula>
    </cfRule>
  </conditionalFormatting>
  <conditionalFormatting sqref="I25">
    <cfRule type="expression" dxfId="439" priority="578">
      <formula>INDIRECT("A"&amp;ROW())=7</formula>
    </cfRule>
  </conditionalFormatting>
  <conditionalFormatting sqref="I25">
    <cfRule type="expression" dxfId="438" priority="579">
      <formula>INDIRECT("A"&amp;ROW())=6</formula>
    </cfRule>
  </conditionalFormatting>
  <conditionalFormatting sqref="I25">
    <cfRule type="expression" dxfId="437" priority="580">
      <formula>INDIRECT("A"&amp;ROW())=5</formula>
    </cfRule>
  </conditionalFormatting>
  <conditionalFormatting sqref="I25">
    <cfRule type="expression" dxfId="436" priority="581">
      <formula>INDIRECT("A"&amp;ROW())=4</formula>
    </cfRule>
  </conditionalFormatting>
  <conditionalFormatting sqref="I25">
    <cfRule type="expression" dxfId="435" priority="583">
      <formula>INDIRECT("A"&amp;ROW())=2</formula>
    </cfRule>
  </conditionalFormatting>
  <conditionalFormatting sqref="I25">
    <cfRule type="expression" dxfId="434" priority="584">
      <formula>INDIRECT("A"&amp;ROW())=1</formula>
    </cfRule>
  </conditionalFormatting>
  <conditionalFormatting sqref="I25">
    <cfRule type="expression" dxfId="433" priority="577" stopIfTrue="1">
      <formula>INDIRECT("A"&amp;ROW())=0</formula>
    </cfRule>
  </conditionalFormatting>
  <conditionalFormatting sqref="I25">
    <cfRule type="expression" dxfId="432" priority="582">
      <formula>INDIRECT("A"&amp;ROW())=3</formula>
    </cfRule>
  </conditionalFormatting>
  <conditionalFormatting sqref="E26:E28">
    <cfRule type="expression" dxfId="431" priority="562">
      <formula>INDIRECT("A"&amp;ROW())=7</formula>
    </cfRule>
  </conditionalFormatting>
  <conditionalFormatting sqref="E26:E28">
    <cfRule type="expression" dxfId="430" priority="563">
      <formula>INDIRECT("A"&amp;ROW())=6</formula>
    </cfRule>
  </conditionalFormatting>
  <conditionalFormatting sqref="E26:E28">
    <cfRule type="expression" dxfId="429" priority="564">
      <formula>INDIRECT("A"&amp;ROW())=5</formula>
    </cfRule>
  </conditionalFormatting>
  <conditionalFormatting sqref="E26:E28">
    <cfRule type="expression" dxfId="428" priority="565">
      <formula>INDIRECT("A"&amp;ROW())=4</formula>
    </cfRule>
  </conditionalFormatting>
  <conditionalFormatting sqref="E26:E28">
    <cfRule type="expression" dxfId="427" priority="567">
      <formula>INDIRECT("A"&amp;ROW())=2</formula>
    </cfRule>
  </conditionalFormatting>
  <conditionalFormatting sqref="E26:E28">
    <cfRule type="expression" dxfId="426" priority="568">
      <formula>INDIRECT("A"&amp;ROW())=1</formula>
    </cfRule>
  </conditionalFormatting>
  <conditionalFormatting sqref="E26:E28">
    <cfRule type="expression" dxfId="425" priority="561" stopIfTrue="1">
      <formula>INDIRECT("A"&amp;ROW())=0</formula>
    </cfRule>
  </conditionalFormatting>
  <conditionalFormatting sqref="E26:E28">
    <cfRule type="expression" dxfId="424" priority="566">
      <formula>INDIRECT("A"&amp;ROW())=3</formula>
    </cfRule>
  </conditionalFormatting>
  <conditionalFormatting sqref="I26:I28">
    <cfRule type="expression" dxfId="423" priority="554">
      <formula>INDIRECT("A"&amp;ROW())=7</formula>
    </cfRule>
  </conditionalFormatting>
  <conditionalFormatting sqref="I26:I28">
    <cfRule type="expression" dxfId="422" priority="555">
      <formula>INDIRECT("A"&amp;ROW())=6</formula>
    </cfRule>
  </conditionalFormatting>
  <conditionalFormatting sqref="I26:I28">
    <cfRule type="expression" dxfId="421" priority="556">
      <formula>INDIRECT("A"&amp;ROW())=5</formula>
    </cfRule>
  </conditionalFormatting>
  <conditionalFormatting sqref="I26:I28">
    <cfRule type="expression" dxfId="420" priority="557">
      <formula>INDIRECT("A"&amp;ROW())=4</formula>
    </cfRule>
  </conditionalFormatting>
  <conditionalFormatting sqref="I26:I28">
    <cfRule type="expression" dxfId="419" priority="559">
      <formula>INDIRECT("A"&amp;ROW())=2</formula>
    </cfRule>
  </conditionalFormatting>
  <conditionalFormatting sqref="I26:I28">
    <cfRule type="expression" dxfId="418" priority="560">
      <formula>INDIRECT("A"&amp;ROW())=1</formula>
    </cfRule>
  </conditionalFormatting>
  <conditionalFormatting sqref="I26:I28">
    <cfRule type="expression" dxfId="417" priority="553" stopIfTrue="1">
      <formula>INDIRECT("A"&amp;ROW())=0</formula>
    </cfRule>
  </conditionalFormatting>
  <conditionalFormatting sqref="I26:I28">
    <cfRule type="expression" dxfId="416" priority="558">
      <formula>INDIRECT("A"&amp;ROW())=3</formula>
    </cfRule>
  </conditionalFormatting>
  <conditionalFormatting sqref="G26:G28">
    <cfRule type="expression" dxfId="415" priority="538">
      <formula>INDIRECT("A"&amp;ROW())=7</formula>
    </cfRule>
  </conditionalFormatting>
  <conditionalFormatting sqref="G26:G28">
    <cfRule type="expression" dxfId="414" priority="539">
      <formula>INDIRECT("A"&amp;ROW())=6</formula>
    </cfRule>
  </conditionalFormatting>
  <conditionalFormatting sqref="G26:G28">
    <cfRule type="expression" dxfId="413" priority="540">
      <formula>INDIRECT("A"&amp;ROW())=5</formula>
    </cfRule>
  </conditionalFormatting>
  <conditionalFormatting sqref="G26:G28">
    <cfRule type="expression" dxfId="412" priority="541">
      <formula>INDIRECT("A"&amp;ROW())=4</formula>
    </cfRule>
  </conditionalFormatting>
  <conditionalFormatting sqref="G26:G28">
    <cfRule type="expression" dxfId="411" priority="543">
      <formula>INDIRECT("A"&amp;ROW())=2</formula>
    </cfRule>
  </conditionalFormatting>
  <conditionalFormatting sqref="G26:G28">
    <cfRule type="expression" dxfId="410" priority="544">
      <formula>INDIRECT("A"&amp;ROW())=1</formula>
    </cfRule>
  </conditionalFormatting>
  <conditionalFormatting sqref="G26:G28">
    <cfRule type="expression" dxfId="409" priority="537" stopIfTrue="1">
      <formula>INDIRECT("A"&amp;ROW())=0</formula>
    </cfRule>
  </conditionalFormatting>
  <conditionalFormatting sqref="G26:G28">
    <cfRule type="expression" dxfId="408" priority="542">
      <formula>INDIRECT("A"&amp;ROW())=3</formula>
    </cfRule>
  </conditionalFormatting>
  <conditionalFormatting sqref="E29:E32">
    <cfRule type="expression" dxfId="407" priority="522">
      <formula>INDIRECT("A"&amp;ROW())=7</formula>
    </cfRule>
  </conditionalFormatting>
  <conditionalFormatting sqref="E29:E32">
    <cfRule type="expression" dxfId="406" priority="523">
      <formula>INDIRECT("A"&amp;ROW())=6</formula>
    </cfRule>
  </conditionalFormatting>
  <conditionalFormatting sqref="E29:E32">
    <cfRule type="expression" dxfId="405" priority="524">
      <formula>INDIRECT("A"&amp;ROW())=5</formula>
    </cfRule>
  </conditionalFormatting>
  <conditionalFormatting sqref="E29:E32">
    <cfRule type="expression" dxfId="404" priority="525">
      <formula>INDIRECT("A"&amp;ROW())=4</formula>
    </cfRule>
  </conditionalFormatting>
  <conditionalFormatting sqref="E29:E32">
    <cfRule type="expression" dxfId="403" priority="527">
      <formula>INDIRECT("A"&amp;ROW())=2</formula>
    </cfRule>
  </conditionalFormatting>
  <conditionalFormatting sqref="E29:E32">
    <cfRule type="expression" dxfId="402" priority="528">
      <formula>INDIRECT("A"&amp;ROW())=1</formula>
    </cfRule>
  </conditionalFormatting>
  <conditionalFormatting sqref="E29:E32">
    <cfRule type="expression" dxfId="401" priority="521" stopIfTrue="1">
      <formula>INDIRECT("A"&amp;ROW())=0</formula>
    </cfRule>
  </conditionalFormatting>
  <conditionalFormatting sqref="E29:E32">
    <cfRule type="expression" dxfId="400" priority="526">
      <formula>INDIRECT("A"&amp;ROW())=3</formula>
    </cfRule>
  </conditionalFormatting>
  <conditionalFormatting sqref="I29:I32">
    <cfRule type="expression" dxfId="399" priority="506">
      <formula>INDIRECT("A"&amp;ROW())=7</formula>
    </cfRule>
  </conditionalFormatting>
  <conditionalFormatting sqref="I29:I32">
    <cfRule type="expression" dxfId="398" priority="507">
      <formula>INDIRECT("A"&amp;ROW())=6</formula>
    </cfRule>
  </conditionalFormatting>
  <conditionalFormatting sqref="I29:I32">
    <cfRule type="expression" dxfId="397" priority="508">
      <formula>INDIRECT("A"&amp;ROW())=5</formula>
    </cfRule>
  </conditionalFormatting>
  <conditionalFormatting sqref="I29:I32">
    <cfRule type="expression" dxfId="396" priority="509">
      <formula>INDIRECT("A"&amp;ROW())=4</formula>
    </cfRule>
  </conditionalFormatting>
  <conditionalFormatting sqref="I29:I32">
    <cfRule type="expression" dxfId="395" priority="511">
      <formula>INDIRECT("A"&amp;ROW())=2</formula>
    </cfRule>
  </conditionalFormatting>
  <conditionalFormatting sqref="I29:I32">
    <cfRule type="expression" dxfId="394" priority="512">
      <formula>INDIRECT("A"&amp;ROW())=1</formula>
    </cfRule>
  </conditionalFormatting>
  <conditionalFormatting sqref="I29:I32">
    <cfRule type="expression" dxfId="393" priority="505" stopIfTrue="1">
      <formula>INDIRECT("A"&amp;ROW())=0</formula>
    </cfRule>
  </conditionalFormatting>
  <conditionalFormatting sqref="I29:I32">
    <cfRule type="expression" dxfId="392" priority="510">
      <formula>INDIRECT("A"&amp;ROW())=3</formula>
    </cfRule>
  </conditionalFormatting>
  <conditionalFormatting sqref="G29:G32">
    <cfRule type="expression" dxfId="391" priority="490">
      <formula>INDIRECT("A"&amp;ROW())=7</formula>
    </cfRule>
  </conditionalFormatting>
  <conditionalFormatting sqref="G29:G32">
    <cfRule type="expression" dxfId="390" priority="491">
      <formula>INDIRECT("A"&amp;ROW())=6</formula>
    </cfRule>
  </conditionalFormatting>
  <conditionalFormatting sqref="G29:G32">
    <cfRule type="expression" dxfId="389" priority="492">
      <formula>INDIRECT("A"&amp;ROW())=5</formula>
    </cfRule>
  </conditionalFormatting>
  <conditionalFormatting sqref="G29:G32">
    <cfRule type="expression" dxfId="388" priority="493">
      <formula>INDIRECT("A"&amp;ROW())=4</formula>
    </cfRule>
  </conditionalFormatting>
  <conditionalFormatting sqref="G29:G32">
    <cfRule type="expression" dxfId="387" priority="495">
      <formula>INDIRECT("A"&amp;ROW())=2</formula>
    </cfRule>
  </conditionalFormatting>
  <conditionalFormatting sqref="G29:G32">
    <cfRule type="expression" dxfId="386" priority="496">
      <formula>INDIRECT("A"&amp;ROW())=1</formula>
    </cfRule>
  </conditionalFormatting>
  <conditionalFormatting sqref="G29:G32">
    <cfRule type="expression" dxfId="385" priority="489" stopIfTrue="1">
      <formula>INDIRECT("A"&amp;ROW())=0</formula>
    </cfRule>
  </conditionalFormatting>
  <conditionalFormatting sqref="G29:G32">
    <cfRule type="expression" dxfId="384" priority="494">
      <formula>INDIRECT("A"&amp;ROW())=3</formula>
    </cfRule>
  </conditionalFormatting>
  <conditionalFormatting sqref="I35">
    <cfRule type="expression" dxfId="383" priority="466">
      <formula>INDIRECT("A"&amp;ROW())=7</formula>
    </cfRule>
  </conditionalFormatting>
  <conditionalFormatting sqref="I35">
    <cfRule type="expression" dxfId="382" priority="467">
      <formula>INDIRECT("A"&amp;ROW())=6</formula>
    </cfRule>
  </conditionalFormatting>
  <conditionalFormatting sqref="I35">
    <cfRule type="expression" dxfId="381" priority="468">
      <formula>INDIRECT("A"&amp;ROW())=5</formula>
    </cfRule>
  </conditionalFormatting>
  <conditionalFormatting sqref="I35">
    <cfRule type="expression" dxfId="380" priority="469">
      <formula>INDIRECT("A"&amp;ROW())=4</formula>
    </cfRule>
  </conditionalFormatting>
  <conditionalFormatting sqref="I35">
    <cfRule type="expression" dxfId="379" priority="471">
      <formula>INDIRECT("A"&amp;ROW())=2</formula>
    </cfRule>
  </conditionalFormatting>
  <conditionalFormatting sqref="I35">
    <cfRule type="expression" dxfId="378" priority="472">
      <formula>INDIRECT("A"&amp;ROW())=1</formula>
    </cfRule>
  </conditionalFormatting>
  <conditionalFormatting sqref="I35">
    <cfRule type="expression" dxfId="377" priority="465" stopIfTrue="1">
      <formula>INDIRECT("A"&amp;ROW())=0</formula>
    </cfRule>
  </conditionalFormatting>
  <conditionalFormatting sqref="I35">
    <cfRule type="expression" dxfId="376" priority="470">
      <formula>INDIRECT("A"&amp;ROW())=3</formula>
    </cfRule>
  </conditionalFormatting>
  <conditionalFormatting sqref="G35">
    <cfRule type="expression" dxfId="375" priority="458">
      <formula>INDIRECT("A"&amp;ROW())=7</formula>
    </cfRule>
  </conditionalFormatting>
  <conditionalFormatting sqref="G35">
    <cfRule type="expression" dxfId="374" priority="459">
      <formula>INDIRECT("A"&amp;ROW())=6</formula>
    </cfRule>
  </conditionalFormatting>
  <conditionalFormatting sqref="G35">
    <cfRule type="expression" dxfId="373" priority="460">
      <formula>INDIRECT("A"&amp;ROW())=5</formula>
    </cfRule>
  </conditionalFormatting>
  <conditionalFormatting sqref="G35">
    <cfRule type="expression" dxfId="372" priority="461">
      <formula>INDIRECT("A"&amp;ROW())=4</formula>
    </cfRule>
  </conditionalFormatting>
  <conditionalFormatting sqref="G35">
    <cfRule type="expression" dxfId="371" priority="463">
      <formula>INDIRECT("A"&amp;ROW())=2</formula>
    </cfRule>
  </conditionalFormatting>
  <conditionalFormatting sqref="G35">
    <cfRule type="expression" dxfId="370" priority="464">
      <formula>INDIRECT("A"&amp;ROW())=1</formula>
    </cfRule>
  </conditionalFormatting>
  <conditionalFormatting sqref="G35">
    <cfRule type="expression" dxfId="369" priority="457" stopIfTrue="1">
      <formula>INDIRECT("A"&amp;ROW())=0</formula>
    </cfRule>
  </conditionalFormatting>
  <conditionalFormatting sqref="G35">
    <cfRule type="expression" dxfId="368" priority="462">
      <formula>INDIRECT("A"&amp;ROW())=3</formula>
    </cfRule>
  </conditionalFormatting>
  <conditionalFormatting sqref="G36">
    <cfRule type="expression" dxfId="367" priority="442">
      <formula>INDIRECT("A"&amp;ROW())=7</formula>
    </cfRule>
  </conditionalFormatting>
  <conditionalFormatting sqref="G36">
    <cfRule type="expression" dxfId="366" priority="443">
      <formula>INDIRECT("A"&amp;ROW())=6</formula>
    </cfRule>
  </conditionalFormatting>
  <conditionalFormatting sqref="G36">
    <cfRule type="expression" dxfId="365" priority="444">
      <formula>INDIRECT("A"&amp;ROW())=5</formula>
    </cfRule>
  </conditionalFormatting>
  <conditionalFormatting sqref="G36">
    <cfRule type="expression" dxfId="364" priority="445">
      <formula>INDIRECT("A"&amp;ROW())=4</formula>
    </cfRule>
  </conditionalFormatting>
  <conditionalFormatting sqref="G36">
    <cfRule type="expression" dxfId="363" priority="447">
      <formula>INDIRECT("A"&amp;ROW())=2</formula>
    </cfRule>
  </conditionalFormatting>
  <conditionalFormatting sqref="G36">
    <cfRule type="expression" dxfId="362" priority="448">
      <formula>INDIRECT("A"&amp;ROW())=1</formula>
    </cfRule>
  </conditionalFormatting>
  <conditionalFormatting sqref="G36">
    <cfRule type="expression" dxfId="361" priority="441" stopIfTrue="1">
      <formula>INDIRECT("A"&amp;ROW())=0</formula>
    </cfRule>
  </conditionalFormatting>
  <conditionalFormatting sqref="G36">
    <cfRule type="expression" dxfId="360" priority="446">
      <formula>INDIRECT("A"&amp;ROW())=3</formula>
    </cfRule>
  </conditionalFormatting>
  <conditionalFormatting sqref="I36">
    <cfRule type="expression" dxfId="359" priority="434">
      <formula>INDIRECT("A"&amp;ROW())=7</formula>
    </cfRule>
  </conditionalFormatting>
  <conditionalFormatting sqref="I36">
    <cfRule type="expression" dxfId="358" priority="435">
      <formula>INDIRECT("A"&amp;ROW())=6</formula>
    </cfRule>
  </conditionalFormatting>
  <conditionalFormatting sqref="I36">
    <cfRule type="expression" dxfId="357" priority="436">
      <formula>INDIRECT("A"&amp;ROW())=5</formula>
    </cfRule>
  </conditionalFormatting>
  <conditionalFormatting sqref="I36">
    <cfRule type="expression" dxfId="356" priority="437">
      <formula>INDIRECT("A"&amp;ROW())=4</formula>
    </cfRule>
  </conditionalFormatting>
  <conditionalFormatting sqref="I36">
    <cfRule type="expression" dxfId="355" priority="439">
      <formula>INDIRECT("A"&amp;ROW())=2</formula>
    </cfRule>
  </conditionalFormatting>
  <conditionalFormatting sqref="I36">
    <cfRule type="expression" dxfId="354" priority="440">
      <formula>INDIRECT("A"&amp;ROW())=1</formula>
    </cfRule>
  </conditionalFormatting>
  <conditionalFormatting sqref="I36">
    <cfRule type="expression" dxfId="353" priority="433" stopIfTrue="1">
      <formula>INDIRECT("A"&amp;ROW())=0</formula>
    </cfRule>
  </conditionalFormatting>
  <conditionalFormatting sqref="I36">
    <cfRule type="expression" dxfId="352" priority="438">
      <formula>INDIRECT("A"&amp;ROW())=3</formula>
    </cfRule>
  </conditionalFormatting>
  <conditionalFormatting sqref="E36">
    <cfRule type="expression" dxfId="351" priority="418">
      <formula>INDIRECT("A"&amp;ROW())=7</formula>
    </cfRule>
  </conditionalFormatting>
  <conditionalFormatting sqref="E36">
    <cfRule type="expression" dxfId="350" priority="419">
      <formula>INDIRECT("A"&amp;ROW())=6</formula>
    </cfRule>
  </conditionalFormatting>
  <conditionalFormatting sqref="E36">
    <cfRule type="expression" dxfId="349" priority="420">
      <formula>INDIRECT("A"&amp;ROW())=5</formula>
    </cfRule>
  </conditionalFormatting>
  <conditionalFormatting sqref="E36">
    <cfRule type="expression" dxfId="348" priority="421">
      <formula>INDIRECT("A"&amp;ROW())=4</formula>
    </cfRule>
  </conditionalFormatting>
  <conditionalFormatting sqref="E36">
    <cfRule type="expression" dxfId="347" priority="423">
      <formula>INDIRECT("A"&amp;ROW())=2</formula>
    </cfRule>
  </conditionalFormatting>
  <conditionalFormatting sqref="E36">
    <cfRule type="expression" dxfId="346" priority="424">
      <formula>INDIRECT("A"&amp;ROW())=1</formula>
    </cfRule>
  </conditionalFormatting>
  <conditionalFormatting sqref="E36">
    <cfRule type="expression" dxfId="345" priority="417" stopIfTrue="1">
      <formula>INDIRECT("A"&amp;ROW())=0</formula>
    </cfRule>
  </conditionalFormatting>
  <conditionalFormatting sqref="E36">
    <cfRule type="expression" dxfId="344" priority="422">
      <formula>INDIRECT("A"&amp;ROW())=3</formula>
    </cfRule>
  </conditionalFormatting>
  <conditionalFormatting sqref="E37:E44">
    <cfRule type="expression" dxfId="343" priority="402">
      <formula>INDIRECT("A"&amp;ROW())=7</formula>
    </cfRule>
  </conditionalFormatting>
  <conditionalFormatting sqref="E37:E44">
    <cfRule type="expression" dxfId="342" priority="403">
      <formula>INDIRECT("A"&amp;ROW())=6</formula>
    </cfRule>
  </conditionalFormatting>
  <conditionalFormatting sqref="E37:E44">
    <cfRule type="expression" dxfId="341" priority="404">
      <formula>INDIRECT("A"&amp;ROW())=5</formula>
    </cfRule>
  </conditionalFormatting>
  <conditionalFormatting sqref="E37:E44">
    <cfRule type="expression" dxfId="340" priority="405">
      <formula>INDIRECT("A"&amp;ROW())=4</formula>
    </cfRule>
  </conditionalFormatting>
  <conditionalFormatting sqref="E37:E44">
    <cfRule type="expression" dxfId="339" priority="407">
      <formula>INDIRECT("A"&amp;ROW())=2</formula>
    </cfRule>
  </conditionalFormatting>
  <conditionalFormatting sqref="E37:E44">
    <cfRule type="expression" dxfId="338" priority="408">
      <formula>INDIRECT("A"&amp;ROW())=1</formula>
    </cfRule>
  </conditionalFormatting>
  <conditionalFormatting sqref="E37:E44">
    <cfRule type="expression" dxfId="337" priority="401" stopIfTrue="1">
      <formula>INDIRECT("A"&amp;ROW())=0</formula>
    </cfRule>
  </conditionalFormatting>
  <conditionalFormatting sqref="E37:E44">
    <cfRule type="expression" dxfId="336" priority="406">
      <formula>INDIRECT("A"&amp;ROW())=3</formula>
    </cfRule>
  </conditionalFormatting>
  <conditionalFormatting sqref="I37:I44">
    <cfRule type="expression" dxfId="335" priority="386">
      <formula>INDIRECT("A"&amp;ROW())=7</formula>
    </cfRule>
  </conditionalFormatting>
  <conditionalFormatting sqref="I37:I44">
    <cfRule type="expression" dxfId="334" priority="387">
      <formula>INDIRECT("A"&amp;ROW())=6</formula>
    </cfRule>
  </conditionalFormatting>
  <conditionalFormatting sqref="I37:I44">
    <cfRule type="expression" dxfId="333" priority="388">
      <formula>INDIRECT("A"&amp;ROW())=5</formula>
    </cfRule>
  </conditionalFormatting>
  <conditionalFormatting sqref="I37:I44">
    <cfRule type="expression" dxfId="332" priority="389">
      <formula>INDIRECT("A"&amp;ROW())=4</formula>
    </cfRule>
  </conditionalFormatting>
  <conditionalFormatting sqref="I37:I44">
    <cfRule type="expression" dxfId="331" priority="391">
      <formula>INDIRECT("A"&amp;ROW())=2</formula>
    </cfRule>
  </conditionalFormatting>
  <conditionalFormatting sqref="I37:I44">
    <cfRule type="expression" dxfId="330" priority="392">
      <formula>INDIRECT("A"&amp;ROW())=1</formula>
    </cfRule>
  </conditionalFormatting>
  <conditionalFormatting sqref="I37:I44">
    <cfRule type="expression" dxfId="329" priority="385" stopIfTrue="1">
      <formula>INDIRECT("A"&amp;ROW())=0</formula>
    </cfRule>
  </conditionalFormatting>
  <conditionalFormatting sqref="I37:I44">
    <cfRule type="expression" dxfId="328" priority="390">
      <formula>INDIRECT("A"&amp;ROW())=3</formula>
    </cfRule>
  </conditionalFormatting>
  <conditionalFormatting sqref="G37:G44">
    <cfRule type="expression" dxfId="327" priority="378">
      <formula>INDIRECT("A"&amp;ROW())=7</formula>
    </cfRule>
  </conditionalFormatting>
  <conditionalFormatting sqref="G37:G44">
    <cfRule type="expression" dxfId="326" priority="379">
      <formula>INDIRECT("A"&amp;ROW())=6</formula>
    </cfRule>
  </conditionalFormatting>
  <conditionalFormatting sqref="G37:G44">
    <cfRule type="expression" dxfId="325" priority="380">
      <formula>INDIRECT("A"&amp;ROW())=5</formula>
    </cfRule>
  </conditionalFormatting>
  <conditionalFormatting sqref="G37:G44">
    <cfRule type="expression" dxfId="324" priority="381">
      <formula>INDIRECT("A"&amp;ROW())=4</formula>
    </cfRule>
  </conditionalFormatting>
  <conditionalFormatting sqref="G37:G44">
    <cfRule type="expression" dxfId="323" priority="383">
      <formula>INDIRECT("A"&amp;ROW())=2</formula>
    </cfRule>
  </conditionalFormatting>
  <conditionalFormatting sqref="G37:G44">
    <cfRule type="expression" dxfId="322" priority="384">
      <formula>INDIRECT("A"&amp;ROW())=1</formula>
    </cfRule>
  </conditionalFormatting>
  <conditionalFormatting sqref="G37:G44">
    <cfRule type="expression" dxfId="321" priority="377" stopIfTrue="1">
      <formula>INDIRECT("A"&amp;ROW())=0</formula>
    </cfRule>
  </conditionalFormatting>
  <conditionalFormatting sqref="G37:G44">
    <cfRule type="expression" dxfId="320" priority="382">
      <formula>INDIRECT("A"&amp;ROW())=3</formula>
    </cfRule>
  </conditionalFormatting>
  <conditionalFormatting sqref="I52:I53">
    <cfRule type="expression" dxfId="319" priority="346">
      <formula>INDIRECT("A"&amp;ROW())=7</formula>
    </cfRule>
  </conditionalFormatting>
  <conditionalFormatting sqref="I52:I53">
    <cfRule type="expression" dxfId="318" priority="347">
      <formula>INDIRECT("A"&amp;ROW())=6</formula>
    </cfRule>
  </conditionalFormatting>
  <conditionalFormatting sqref="I52:I53">
    <cfRule type="expression" dxfId="317" priority="348">
      <formula>INDIRECT("A"&amp;ROW())=5</formula>
    </cfRule>
  </conditionalFormatting>
  <conditionalFormatting sqref="I52:I53">
    <cfRule type="expression" dxfId="316" priority="349">
      <formula>INDIRECT("A"&amp;ROW())=4</formula>
    </cfRule>
  </conditionalFormatting>
  <conditionalFormatting sqref="I52:I53">
    <cfRule type="expression" dxfId="315" priority="351">
      <formula>INDIRECT("A"&amp;ROW())=2</formula>
    </cfRule>
  </conditionalFormatting>
  <conditionalFormatting sqref="I52:I53">
    <cfRule type="expression" dxfId="314" priority="352">
      <formula>INDIRECT("A"&amp;ROW())=1</formula>
    </cfRule>
  </conditionalFormatting>
  <conditionalFormatting sqref="I52:I53">
    <cfRule type="expression" dxfId="313" priority="345" stopIfTrue="1">
      <formula>INDIRECT("A"&amp;ROW())=0</formula>
    </cfRule>
  </conditionalFormatting>
  <conditionalFormatting sqref="I52:I53">
    <cfRule type="expression" dxfId="312" priority="350">
      <formula>INDIRECT("A"&amp;ROW())=3</formula>
    </cfRule>
  </conditionalFormatting>
  <conditionalFormatting sqref="G54">
    <cfRule type="expression" dxfId="311" priority="338">
      <formula>INDIRECT("A"&amp;ROW())=7</formula>
    </cfRule>
  </conditionalFormatting>
  <conditionalFormatting sqref="G54">
    <cfRule type="expression" dxfId="310" priority="339">
      <formula>INDIRECT("A"&amp;ROW())=6</formula>
    </cfRule>
  </conditionalFormatting>
  <conditionalFormatting sqref="G54">
    <cfRule type="expression" dxfId="309" priority="340">
      <formula>INDIRECT("A"&amp;ROW())=5</formula>
    </cfRule>
  </conditionalFormatting>
  <conditionalFormatting sqref="G54">
    <cfRule type="expression" dxfId="308" priority="341">
      <formula>INDIRECT("A"&amp;ROW())=4</formula>
    </cfRule>
  </conditionalFormatting>
  <conditionalFormatting sqref="G54">
    <cfRule type="expression" dxfId="307" priority="343">
      <formula>INDIRECT("A"&amp;ROW())=2</formula>
    </cfRule>
  </conditionalFormatting>
  <conditionalFormatting sqref="G54">
    <cfRule type="expression" dxfId="306" priority="344">
      <formula>INDIRECT("A"&amp;ROW())=1</formula>
    </cfRule>
  </conditionalFormatting>
  <conditionalFormatting sqref="G54">
    <cfRule type="expression" dxfId="305" priority="337" stopIfTrue="1">
      <formula>INDIRECT("A"&amp;ROW())=0</formula>
    </cfRule>
  </conditionalFormatting>
  <conditionalFormatting sqref="G54">
    <cfRule type="expression" dxfId="304" priority="342">
      <formula>INDIRECT("A"&amp;ROW())=3</formula>
    </cfRule>
  </conditionalFormatting>
  <conditionalFormatting sqref="I54">
    <cfRule type="expression" dxfId="303" priority="330">
      <formula>INDIRECT("A"&amp;ROW())=7</formula>
    </cfRule>
  </conditionalFormatting>
  <conditionalFormatting sqref="I54">
    <cfRule type="expression" dxfId="302" priority="331">
      <formula>INDIRECT("A"&amp;ROW())=6</formula>
    </cfRule>
  </conditionalFormatting>
  <conditionalFormatting sqref="I54">
    <cfRule type="expression" dxfId="301" priority="332">
      <formula>INDIRECT("A"&amp;ROW())=5</formula>
    </cfRule>
  </conditionalFormatting>
  <conditionalFormatting sqref="I54">
    <cfRule type="expression" dxfId="300" priority="333">
      <formula>INDIRECT("A"&amp;ROW())=4</formula>
    </cfRule>
  </conditionalFormatting>
  <conditionalFormatting sqref="I54">
    <cfRule type="expression" dxfId="299" priority="335">
      <formula>INDIRECT("A"&amp;ROW())=2</formula>
    </cfRule>
  </conditionalFormatting>
  <conditionalFormatting sqref="I54">
    <cfRule type="expression" dxfId="298" priority="336">
      <formula>INDIRECT("A"&amp;ROW())=1</formula>
    </cfRule>
  </conditionalFormatting>
  <conditionalFormatting sqref="I54">
    <cfRule type="expression" dxfId="297" priority="329" stopIfTrue="1">
      <formula>INDIRECT("A"&amp;ROW())=0</formula>
    </cfRule>
  </conditionalFormatting>
  <conditionalFormatting sqref="I54">
    <cfRule type="expression" dxfId="296" priority="334">
      <formula>INDIRECT("A"&amp;ROW())=3</formula>
    </cfRule>
  </conditionalFormatting>
  <conditionalFormatting sqref="I55">
    <cfRule type="expression" dxfId="295" priority="298">
      <formula>INDIRECT("A"&amp;ROW())=7</formula>
    </cfRule>
  </conditionalFormatting>
  <conditionalFormatting sqref="I55">
    <cfRule type="expression" dxfId="294" priority="299">
      <formula>INDIRECT("A"&amp;ROW())=6</formula>
    </cfRule>
  </conditionalFormatting>
  <conditionalFormatting sqref="I55">
    <cfRule type="expression" dxfId="293" priority="300">
      <formula>INDIRECT("A"&amp;ROW())=5</formula>
    </cfRule>
  </conditionalFormatting>
  <conditionalFormatting sqref="I55">
    <cfRule type="expression" dxfId="292" priority="301">
      <formula>INDIRECT("A"&amp;ROW())=4</formula>
    </cfRule>
  </conditionalFormatting>
  <conditionalFormatting sqref="I55">
    <cfRule type="expression" dxfId="291" priority="303">
      <formula>INDIRECT("A"&amp;ROW())=2</formula>
    </cfRule>
  </conditionalFormatting>
  <conditionalFormatting sqref="I55">
    <cfRule type="expression" dxfId="290" priority="304">
      <formula>INDIRECT("A"&amp;ROW())=1</formula>
    </cfRule>
  </conditionalFormatting>
  <conditionalFormatting sqref="I55">
    <cfRule type="expression" dxfId="289" priority="297" stopIfTrue="1">
      <formula>INDIRECT("A"&amp;ROW())=0</formula>
    </cfRule>
  </conditionalFormatting>
  <conditionalFormatting sqref="I55">
    <cfRule type="expression" dxfId="288" priority="302">
      <formula>INDIRECT("A"&amp;ROW())=3</formula>
    </cfRule>
  </conditionalFormatting>
  <conditionalFormatting sqref="G55">
    <cfRule type="expression" dxfId="287" priority="282">
      <formula>INDIRECT("A"&amp;ROW())=7</formula>
    </cfRule>
  </conditionalFormatting>
  <conditionalFormatting sqref="G55">
    <cfRule type="expression" dxfId="286" priority="283">
      <formula>INDIRECT("A"&amp;ROW())=6</formula>
    </cfRule>
  </conditionalFormatting>
  <conditionalFormatting sqref="G55">
    <cfRule type="expression" dxfId="285" priority="284">
      <formula>INDIRECT("A"&amp;ROW())=5</formula>
    </cfRule>
  </conditionalFormatting>
  <conditionalFormatting sqref="G55">
    <cfRule type="expression" dxfId="284" priority="285">
      <formula>INDIRECT("A"&amp;ROW())=4</formula>
    </cfRule>
  </conditionalFormatting>
  <conditionalFormatting sqref="G55">
    <cfRule type="expression" dxfId="283" priority="287">
      <formula>INDIRECT("A"&amp;ROW())=2</formula>
    </cfRule>
  </conditionalFormatting>
  <conditionalFormatting sqref="G55">
    <cfRule type="expression" dxfId="282" priority="288">
      <formula>INDIRECT("A"&amp;ROW())=1</formula>
    </cfRule>
  </conditionalFormatting>
  <conditionalFormatting sqref="G55">
    <cfRule type="expression" dxfId="281" priority="281" stopIfTrue="1">
      <formula>INDIRECT("A"&amp;ROW())=0</formula>
    </cfRule>
  </conditionalFormatting>
  <conditionalFormatting sqref="G55">
    <cfRule type="expression" dxfId="280" priority="286">
      <formula>INDIRECT("A"&amp;ROW())=3</formula>
    </cfRule>
  </conditionalFormatting>
  <conditionalFormatting sqref="E56:E58">
    <cfRule type="expression" dxfId="279" priority="250">
      <formula>INDIRECT("A"&amp;ROW())=7</formula>
    </cfRule>
  </conditionalFormatting>
  <conditionalFormatting sqref="E56:E58">
    <cfRule type="expression" dxfId="278" priority="251">
      <formula>INDIRECT("A"&amp;ROW())=6</formula>
    </cfRule>
  </conditionalFormatting>
  <conditionalFormatting sqref="E56:E58">
    <cfRule type="expression" dxfId="277" priority="252">
      <formula>INDIRECT("A"&amp;ROW())=5</formula>
    </cfRule>
  </conditionalFormatting>
  <conditionalFormatting sqref="E56:E58">
    <cfRule type="expression" dxfId="276" priority="253">
      <formula>INDIRECT("A"&amp;ROW())=4</formula>
    </cfRule>
  </conditionalFormatting>
  <conditionalFormatting sqref="E56:E58">
    <cfRule type="expression" dxfId="275" priority="255">
      <formula>INDIRECT("A"&amp;ROW())=2</formula>
    </cfRule>
  </conditionalFormatting>
  <conditionalFormatting sqref="E56:E58">
    <cfRule type="expression" dxfId="274" priority="256">
      <formula>INDIRECT("A"&amp;ROW())=1</formula>
    </cfRule>
  </conditionalFormatting>
  <conditionalFormatting sqref="E56:E58">
    <cfRule type="expression" dxfId="273" priority="249" stopIfTrue="1">
      <formula>INDIRECT("A"&amp;ROW())=0</formula>
    </cfRule>
  </conditionalFormatting>
  <conditionalFormatting sqref="E56:E58">
    <cfRule type="expression" dxfId="272" priority="254">
      <formula>INDIRECT("A"&amp;ROW())=3</formula>
    </cfRule>
  </conditionalFormatting>
  <conditionalFormatting sqref="G56:G58">
    <cfRule type="expression" dxfId="271" priority="242">
      <formula>INDIRECT("A"&amp;ROW())=7</formula>
    </cfRule>
  </conditionalFormatting>
  <conditionalFormatting sqref="G56:G58">
    <cfRule type="expression" dxfId="270" priority="243">
      <formula>INDIRECT("A"&amp;ROW())=6</formula>
    </cfRule>
  </conditionalFormatting>
  <conditionalFormatting sqref="G56:G58">
    <cfRule type="expression" dxfId="269" priority="244">
      <formula>INDIRECT("A"&amp;ROW())=5</formula>
    </cfRule>
  </conditionalFormatting>
  <conditionalFormatting sqref="G56:G58">
    <cfRule type="expression" dxfId="268" priority="245">
      <formula>INDIRECT("A"&amp;ROW())=4</formula>
    </cfRule>
  </conditionalFormatting>
  <conditionalFormatting sqref="G56:G58">
    <cfRule type="expression" dxfId="267" priority="247">
      <formula>INDIRECT("A"&amp;ROW())=2</formula>
    </cfRule>
  </conditionalFormatting>
  <conditionalFormatting sqref="G56:G58">
    <cfRule type="expression" dxfId="266" priority="248">
      <formula>INDIRECT("A"&amp;ROW())=1</formula>
    </cfRule>
  </conditionalFormatting>
  <conditionalFormatting sqref="G56:G58">
    <cfRule type="expression" dxfId="265" priority="241" stopIfTrue="1">
      <formula>INDIRECT("A"&amp;ROW())=0</formula>
    </cfRule>
  </conditionalFormatting>
  <conditionalFormatting sqref="G56:G58">
    <cfRule type="expression" dxfId="264" priority="246">
      <formula>INDIRECT("A"&amp;ROW())=3</formula>
    </cfRule>
  </conditionalFormatting>
  <conditionalFormatting sqref="I56:I58">
    <cfRule type="expression" dxfId="263" priority="226">
      <formula>INDIRECT("A"&amp;ROW())=7</formula>
    </cfRule>
  </conditionalFormatting>
  <conditionalFormatting sqref="I56:I58">
    <cfRule type="expression" dxfId="262" priority="227">
      <formula>INDIRECT("A"&amp;ROW())=6</formula>
    </cfRule>
  </conditionalFormatting>
  <conditionalFormatting sqref="I56:I58">
    <cfRule type="expression" dxfId="261" priority="228">
      <formula>INDIRECT("A"&amp;ROW())=5</formula>
    </cfRule>
  </conditionalFormatting>
  <conditionalFormatting sqref="I56:I58">
    <cfRule type="expression" dxfId="260" priority="229">
      <formula>INDIRECT("A"&amp;ROW())=4</formula>
    </cfRule>
  </conditionalFormatting>
  <conditionalFormatting sqref="I56:I58">
    <cfRule type="expression" dxfId="259" priority="231">
      <formula>INDIRECT("A"&amp;ROW())=2</formula>
    </cfRule>
  </conditionalFormatting>
  <conditionalFormatting sqref="I56:I58">
    <cfRule type="expression" dxfId="258" priority="232">
      <formula>INDIRECT("A"&amp;ROW())=1</formula>
    </cfRule>
  </conditionalFormatting>
  <conditionalFormatting sqref="I56:I58">
    <cfRule type="expression" dxfId="257" priority="225" stopIfTrue="1">
      <formula>INDIRECT("A"&amp;ROW())=0</formula>
    </cfRule>
  </conditionalFormatting>
  <conditionalFormatting sqref="I56:I58">
    <cfRule type="expression" dxfId="256" priority="230">
      <formula>INDIRECT("A"&amp;ROW())=3</formula>
    </cfRule>
  </conditionalFormatting>
  <conditionalFormatting sqref="G52:G53">
    <cfRule type="expression" dxfId="255" priority="218">
      <formula>INDIRECT("A"&amp;ROW())=7</formula>
    </cfRule>
  </conditionalFormatting>
  <conditionalFormatting sqref="G52:G53">
    <cfRule type="expression" dxfId="254" priority="219">
      <formula>INDIRECT("A"&amp;ROW())=6</formula>
    </cfRule>
  </conditionalFormatting>
  <conditionalFormatting sqref="G52:G53">
    <cfRule type="expression" dxfId="253" priority="220">
      <formula>INDIRECT("A"&amp;ROW())=5</formula>
    </cfRule>
  </conditionalFormatting>
  <conditionalFormatting sqref="G52:G53">
    <cfRule type="expression" dxfId="252" priority="221">
      <formula>INDIRECT("A"&amp;ROW())=4</formula>
    </cfRule>
  </conditionalFormatting>
  <conditionalFormatting sqref="G52:G53">
    <cfRule type="expression" dxfId="251" priority="223">
      <formula>INDIRECT("A"&amp;ROW())=2</formula>
    </cfRule>
  </conditionalFormatting>
  <conditionalFormatting sqref="G52:G53">
    <cfRule type="expression" dxfId="250" priority="224">
      <formula>INDIRECT("A"&amp;ROW())=1</formula>
    </cfRule>
  </conditionalFormatting>
  <conditionalFormatting sqref="G52:G53">
    <cfRule type="expression" dxfId="249" priority="217" stopIfTrue="1">
      <formula>INDIRECT("A"&amp;ROW())=0</formula>
    </cfRule>
  </conditionalFormatting>
  <conditionalFormatting sqref="G52:G53">
    <cfRule type="expression" dxfId="248" priority="222">
      <formula>INDIRECT("A"&amp;ROW())=3</formula>
    </cfRule>
  </conditionalFormatting>
  <conditionalFormatting sqref="E59:E64">
    <cfRule type="expression" dxfId="247" priority="202">
      <formula>INDIRECT("A"&amp;ROW())=7</formula>
    </cfRule>
  </conditionalFormatting>
  <conditionalFormatting sqref="E59:E64">
    <cfRule type="expression" dxfId="246" priority="203">
      <formula>INDIRECT("A"&amp;ROW())=6</formula>
    </cfRule>
  </conditionalFormatting>
  <conditionalFormatting sqref="E59:E64">
    <cfRule type="expression" dxfId="245" priority="204">
      <formula>INDIRECT("A"&amp;ROW())=5</formula>
    </cfRule>
  </conditionalFormatting>
  <conditionalFormatting sqref="E59:E64">
    <cfRule type="expression" dxfId="244" priority="205">
      <formula>INDIRECT("A"&amp;ROW())=4</formula>
    </cfRule>
  </conditionalFormatting>
  <conditionalFormatting sqref="E59:E64">
    <cfRule type="expression" dxfId="243" priority="207">
      <formula>INDIRECT("A"&amp;ROW())=2</formula>
    </cfRule>
  </conditionalFormatting>
  <conditionalFormatting sqref="E59:E64">
    <cfRule type="expression" dxfId="242" priority="208">
      <formula>INDIRECT("A"&amp;ROW())=1</formula>
    </cfRule>
  </conditionalFormatting>
  <conditionalFormatting sqref="E59:E64">
    <cfRule type="expression" dxfId="241" priority="201" stopIfTrue="1">
      <formula>INDIRECT("A"&amp;ROW())=0</formula>
    </cfRule>
  </conditionalFormatting>
  <conditionalFormatting sqref="E59:E64">
    <cfRule type="expression" dxfId="240" priority="206">
      <formula>INDIRECT("A"&amp;ROW())=3</formula>
    </cfRule>
  </conditionalFormatting>
  <conditionalFormatting sqref="G59:G63">
    <cfRule type="expression" dxfId="239" priority="194">
      <formula>INDIRECT("A"&amp;ROW())=7</formula>
    </cfRule>
  </conditionalFormatting>
  <conditionalFormatting sqref="G59:G63">
    <cfRule type="expression" dxfId="238" priority="195">
      <formula>INDIRECT("A"&amp;ROW())=6</formula>
    </cfRule>
  </conditionalFormatting>
  <conditionalFormatting sqref="G59:G63">
    <cfRule type="expression" dxfId="237" priority="196">
      <formula>INDIRECT("A"&amp;ROW())=5</formula>
    </cfRule>
  </conditionalFormatting>
  <conditionalFormatting sqref="G59:G63">
    <cfRule type="expression" dxfId="236" priority="197">
      <formula>INDIRECT("A"&amp;ROW())=4</formula>
    </cfRule>
  </conditionalFormatting>
  <conditionalFormatting sqref="G59:G63">
    <cfRule type="expression" dxfId="235" priority="199">
      <formula>INDIRECT("A"&amp;ROW())=2</formula>
    </cfRule>
  </conditionalFormatting>
  <conditionalFormatting sqref="G59:G63">
    <cfRule type="expression" dxfId="234" priority="200">
      <formula>INDIRECT("A"&amp;ROW())=1</formula>
    </cfRule>
  </conditionalFormatting>
  <conditionalFormatting sqref="G59:G63">
    <cfRule type="expression" dxfId="233" priority="193" stopIfTrue="1">
      <formula>INDIRECT("A"&amp;ROW())=0</formula>
    </cfRule>
  </conditionalFormatting>
  <conditionalFormatting sqref="G59:G63">
    <cfRule type="expression" dxfId="232" priority="198">
      <formula>INDIRECT("A"&amp;ROW())=3</formula>
    </cfRule>
  </conditionalFormatting>
  <conditionalFormatting sqref="I59:I63">
    <cfRule type="expression" dxfId="231" priority="186">
      <formula>INDIRECT("A"&amp;ROW())=7</formula>
    </cfRule>
  </conditionalFormatting>
  <conditionalFormatting sqref="I59:I63">
    <cfRule type="expression" dxfId="230" priority="187">
      <formula>INDIRECT("A"&amp;ROW())=6</formula>
    </cfRule>
  </conditionalFormatting>
  <conditionalFormatting sqref="I59:I63">
    <cfRule type="expression" dxfId="229" priority="188">
      <formula>INDIRECT("A"&amp;ROW())=5</formula>
    </cfRule>
  </conditionalFormatting>
  <conditionalFormatting sqref="I59:I63">
    <cfRule type="expression" dxfId="228" priority="189">
      <formula>INDIRECT("A"&amp;ROW())=4</formula>
    </cfRule>
  </conditionalFormatting>
  <conditionalFormatting sqref="I59:I63">
    <cfRule type="expression" dxfId="227" priority="191">
      <formula>INDIRECT("A"&amp;ROW())=2</formula>
    </cfRule>
  </conditionalFormatting>
  <conditionalFormatting sqref="I59:I63">
    <cfRule type="expression" dxfId="226" priority="192">
      <formula>INDIRECT("A"&amp;ROW())=1</formula>
    </cfRule>
  </conditionalFormatting>
  <conditionalFormatting sqref="I59:I63">
    <cfRule type="expression" dxfId="225" priority="185" stopIfTrue="1">
      <formula>INDIRECT("A"&amp;ROW())=0</formula>
    </cfRule>
  </conditionalFormatting>
  <conditionalFormatting sqref="I59:I63">
    <cfRule type="expression" dxfId="224" priority="190">
      <formula>INDIRECT("A"&amp;ROW())=3</formula>
    </cfRule>
  </conditionalFormatting>
  <conditionalFormatting sqref="B5:B14">
    <cfRule type="expression" dxfId="223" priority="170">
      <formula>INDIRECT("A"&amp;ROW())=7</formula>
    </cfRule>
  </conditionalFormatting>
  <conditionalFormatting sqref="B5:B14">
    <cfRule type="expression" dxfId="222" priority="171">
      <formula>INDIRECT("A"&amp;ROW())=6</formula>
    </cfRule>
  </conditionalFormatting>
  <conditionalFormatting sqref="B5:B14">
    <cfRule type="expression" dxfId="221" priority="172">
      <formula>INDIRECT("A"&amp;ROW())=5</formula>
    </cfRule>
  </conditionalFormatting>
  <conditionalFormatting sqref="B5:B14">
    <cfRule type="expression" dxfId="220" priority="173">
      <formula>INDIRECT("A"&amp;ROW())=4</formula>
    </cfRule>
  </conditionalFormatting>
  <conditionalFormatting sqref="B5:B14">
    <cfRule type="expression" dxfId="219" priority="175">
      <formula>INDIRECT("A"&amp;ROW())=2</formula>
    </cfRule>
  </conditionalFormatting>
  <conditionalFormatting sqref="B5:B14">
    <cfRule type="expression" dxfId="218" priority="176">
      <formula>INDIRECT("A"&amp;ROW())=1</formula>
    </cfRule>
  </conditionalFormatting>
  <conditionalFormatting sqref="B5:B14">
    <cfRule type="expression" dxfId="217" priority="169" stopIfTrue="1">
      <formula>INDIRECT("A"&amp;ROW())=0</formula>
    </cfRule>
  </conditionalFormatting>
  <conditionalFormatting sqref="B5:B14">
    <cfRule type="expression" dxfId="216" priority="174">
      <formula>INDIRECT("A"&amp;ROW())=3</formula>
    </cfRule>
  </conditionalFormatting>
  <conditionalFormatting sqref="B18:B20">
    <cfRule type="expression" dxfId="215" priority="161" stopIfTrue="1">
      <formula>INDIRECT("A"&amp;ROW())=0</formula>
    </cfRule>
  </conditionalFormatting>
  <conditionalFormatting sqref="B18:B20">
    <cfRule type="expression" dxfId="214" priority="162">
      <formula>INDIRECT("A"&amp;ROW())=7</formula>
    </cfRule>
  </conditionalFormatting>
  <conditionalFormatting sqref="B18:B20">
    <cfRule type="expression" dxfId="213" priority="163">
      <formula>INDIRECT("A"&amp;ROW())=6</formula>
    </cfRule>
  </conditionalFormatting>
  <conditionalFormatting sqref="B18:B20">
    <cfRule type="expression" dxfId="212" priority="164">
      <formula>INDIRECT("A"&amp;ROW())=5</formula>
    </cfRule>
  </conditionalFormatting>
  <conditionalFormatting sqref="B18:B20">
    <cfRule type="expression" dxfId="211" priority="165">
      <formula>INDIRECT("A"&amp;ROW())=4</formula>
    </cfRule>
  </conditionalFormatting>
  <conditionalFormatting sqref="B18:B20">
    <cfRule type="expression" dxfId="210" priority="167">
      <formula>INDIRECT("A"&amp;ROW())=2</formula>
    </cfRule>
  </conditionalFormatting>
  <conditionalFormatting sqref="B18:B20">
    <cfRule type="expression" dxfId="209" priority="168">
      <formula>INDIRECT("A"&amp;ROW())=1</formula>
    </cfRule>
  </conditionalFormatting>
  <conditionalFormatting sqref="B18:B20">
    <cfRule type="expression" dxfId="208" priority="166">
      <formula>INDIRECT("A"&amp;ROW())=3</formula>
    </cfRule>
  </conditionalFormatting>
  <conditionalFormatting sqref="B21:B22">
    <cfRule type="expression" dxfId="207" priority="154">
      <formula>INDIRECT("A"&amp;ROW())=7</formula>
    </cfRule>
  </conditionalFormatting>
  <conditionalFormatting sqref="B21:B22">
    <cfRule type="expression" dxfId="206" priority="155">
      <formula>INDIRECT("A"&amp;ROW())=6</formula>
    </cfRule>
  </conditionalFormatting>
  <conditionalFormatting sqref="B21:B22">
    <cfRule type="expression" dxfId="205" priority="156">
      <formula>INDIRECT("A"&amp;ROW())=5</formula>
    </cfRule>
  </conditionalFormatting>
  <conditionalFormatting sqref="B21:B22">
    <cfRule type="expression" dxfId="204" priority="157">
      <formula>INDIRECT("A"&amp;ROW())=4</formula>
    </cfRule>
  </conditionalFormatting>
  <conditionalFormatting sqref="B21:B22">
    <cfRule type="expression" dxfId="203" priority="159">
      <formula>INDIRECT("A"&amp;ROW())=2</formula>
    </cfRule>
  </conditionalFormatting>
  <conditionalFormatting sqref="B21:B22">
    <cfRule type="expression" dxfId="202" priority="160">
      <formula>INDIRECT("A"&amp;ROW())=1</formula>
    </cfRule>
  </conditionalFormatting>
  <conditionalFormatting sqref="B21:B22">
    <cfRule type="expression" dxfId="201" priority="153" stopIfTrue="1">
      <formula>INDIRECT("A"&amp;ROW())=0</formula>
    </cfRule>
  </conditionalFormatting>
  <conditionalFormatting sqref="B21:B22">
    <cfRule type="expression" dxfId="200" priority="158">
      <formula>INDIRECT("A"&amp;ROW())=3</formula>
    </cfRule>
  </conditionalFormatting>
  <conditionalFormatting sqref="B23:B24">
    <cfRule type="expression" dxfId="199" priority="146">
      <formula>INDIRECT("A"&amp;ROW())=7</formula>
    </cfRule>
  </conditionalFormatting>
  <conditionalFormatting sqref="B23:B24">
    <cfRule type="expression" dxfId="198" priority="147">
      <formula>INDIRECT("A"&amp;ROW())=6</formula>
    </cfRule>
  </conditionalFormatting>
  <conditionalFormatting sqref="B23:B24">
    <cfRule type="expression" dxfId="197" priority="148">
      <formula>INDIRECT("A"&amp;ROW())=5</formula>
    </cfRule>
  </conditionalFormatting>
  <conditionalFormatting sqref="B23:B24">
    <cfRule type="expression" dxfId="196" priority="149">
      <formula>INDIRECT("A"&amp;ROW())=4</formula>
    </cfRule>
  </conditionalFormatting>
  <conditionalFormatting sqref="B23:B24">
    <cfRule type="expression" dxfId="195" priority="151">
      <formula>INDIRECT("A"&amp;ROW())=2</formula>
    </cfRule>
  </conditionalFormatting>
  <conditionalFormatting sqref="B23:B24">
    <cfRule type="expression" dxfId="194" priority="152">
      <formula>INDIRECT("A"&amp;ROW())=1</formula>
    </cfRule>
  </conditionalFormatting>
  <conditionalFormatting sqref="B23:B24">
    <cfRule type="expression" dxfId="193" priority="145" stopIfTrue="1">
      <formula>INDIRECT("A"&amp;ROW())=0</formula>
    </cfRule>
  </conditionalFormatting>
  <conditionalFormatting sqref="B23:B24">
    <cfRule type="expression" dxfId="192" priority="150">
      <formula>INDIRECT("A"&amp;ROW())=3</formula>
    </cfRule>
  </conditionalFormatting>
  <conditionalFormatting sqref="B25">
    <cfRule type="expression" dxfId="191" priority="138">
      <formula>INDIRECT("A"&amp;ROW())=7</formula>
    </cfRule>
  </conditionalFormatting>
  <conditionalFormatting sqref="B25">
    <cfRule type="expression" dxfId="190" priority="139">
      <formula>INDIRECT("A"&amp;ROW())=6</formula>
    </cfRule>
  </conditionalFormatting>
  <conditionalFormatting sqref="B25">
    <cfRule type="expression" dxfId="189" priority="140">
      <formula>INDIRECT("A"&amp;ROW())=5</formula>
    </cfRule>
  </conditionalFormatting>
  <conditionalFormatting sqref="B25">
    <cfRule type="expression" dxfId="188" priority="141">
      <formula>INDIRECT("A"&amp;ROW())=4</formula>
    </cfRule>
  </conditionalFormatting>
  <conditionalFormatting sqref="B25">
    <cfRule type="expression" dxfId="187" priority="143">
      <formula>INDIRECT("A"&amp;ROW())=2</formula>
    </cfRule>
  </conditionalFormatting>
  <conditionalFormatting sqref="B25">
    <cfRule type="expression" dxfId="186" priority="144">
      <formula>INDIRECT("A"&amp;ROW())=1</formula>
    </cfRule>
  </conditionalFormatting>
  <conditionalFormatting sqref="B25">
    <cfRule type="expression" dxfId="185" priority="137" stopIfTrue="1">
      <formula>INDIRECT("A"&amp;ROW())=0</formula>
    </cfRule>
  </conditionalFormatting>
  <conditionalFormatting sqref="B25">
    <cfRule type="expression" dxfId="184" priority="142">
      <formula>INDIRECT("A"&amp;ROW())=3</formula>
    </cfRule>
  </conditionalFormatting>
  <conditionalFormatting sqref="B26:B28">
    <cfRule type="expression" dxfId="183" priority="130">
      <formula>INDIRECT("A"&amp;ROW())=7</formula>
    </cfRule>
  </conditionalFormatting>
  <conditionalFormatting sqref="B26:B28">
    <cfRule type="expression" dxfId="182" priority="131">
      <formula>INDIRECT("A"&amp;ROW())=6</formula>
    </cfRule>
  </conditionalFormatting>
  <conditionalFormatting sqref="B26:B28">
    <cfRule type="expression" dxfId="181" priority="132">
      <formula>INDIRECT("A"&amp;ROW())=5</formula>
    </cfRule>
  </conditionalFormatting>
  <conditionalFormatting sqref="B26:B28">
    <cfRule type="expression" dxfId="180" priority="133">
      <formula>INDIRECT("A"&amp;ROW())=4</formula>
    </cfRule>
  </conditionalFormatting>
  <conditionalFormatting sqref="B26:B28">
    <cfRule type="expression" dxfId="179" priority="135">
      <formula>INDIRECT("A"&amp;ROW())=2</formula>
    </cfRule>
  </conditionalFormatting>
  <conditionalFormatting sqref="B26:B28">
    <cfRule type="expression" dxfId="178" priority="136">
      <formula>INDIRECT("A"&amp;ROW())=1</formula>
    </cfRule>
  </conditionalFormatting>
  <conditionalFormatting sqref="B26:B28">
    <cfRule type="expression" dxfId="177" priority="129" stopIfTrue="1">
      <formula>INDIRECT("A"&amp;ROW())=0</formula>
    </cfRule>
  </conditionalFormatting>
  <conditionalFormatting sqref="B26:B28">
    <cfRule type="expression" dxfId="176" priority="134">
      <formula>INDIRECT("A"&amp;ROW())=3</formula>
    </cfRule>
  </conditionalFormatting>
  <conditionalFormatting sqref="B29:B32">
    <cfRule type="expression" dxfId="175" priority="122">
      <formula>INDIRECT("A"&amp;ROW())=7</formula>
    </cfRule>
  </conditionalFormatting>
  <conditionalFormatting sqref="B29:B32">
    <cfRule type="expression" dxfId="174" priority="123">
      <formula>INDIRECT("A"&amp;ROW())=6</formula>
    </cfRule>
  </conditionalFormatting>
  <conditionalFormatting sqref="B29:B32">
    <cfRule type="expression" dxfId="173" priority="124">
      <formula>INDIRECT("A"&amp;ROW())=5</formula>
    </cfRule>
  </conditionalFormatting>
  <conditionalFormatting sqref="B29:B32">
    <cfRule type="expression" dxfId="172" priority="125">
      <formula>INDIRECT("A"&amp;ROW())=4</formula>
    </cfRule>
  </conditionalFormatting>
  <conditionalFormatting sqref="B29:B32">
    <cfRule type="expression" dxfId="171" priority="127">
      <formula>INDIRECT("A"&amp;ROW())=2</formula>
    </cfRule>
  </conditionalFormatting>
  <conditionalFormatting sqref="B29:B32">
    <cfRule type="expression" dxfId="170" priority="128">
      <formula>INDIRECT("A"&amp;ROW())=1</formula>
    </cfRule>
  </conditionalFormatting>
  <conditionalFormatting sqref="B29:B32">
    <cfRule type="expression" dxfId="169" priority="121" stopIfTrue="1">
      <formula>INDIRECT("A"&amp;ROW())=0</formula>
    </cfRule>
  </conditionalFormatting>
  <conditionalFormatting sqref="B29:B32">
    <cfRule type="expression" dxfId="168" priority="126">
      <formula>INDIRECT("A"&amp;ROW())=3</formula>
    </cfRule>
  </conditionalFormatting>
  <conditionalFormatting sqref="B34">
    <cfRule type="expression" dxfId="167" priority="114">
      <formula>INDIRECT("A"&amp;ROW())=7</formula>
    </cfRule>
  </conditionalFormatting>
  <conditionalFormatting sqref="B34">
    <cfRule type="expression" dxfId="166" priority="115">
      <formula>INDIRECT("A"&amp;ROW())=6</formula>
    </cfRule>
  </conditionalFormatting>
  <conditionalFormatting sqref="B34">
    <cfRule type="expression" dxfId="165" priority="116">
      <formula>INDIRECT("A"&amp;ROW())=5</formula>
    </cfRule>
  </conditionalFormatting>
  <conditionalFormatting sqref="B34">
    <cfRule type="expression" dxfId="164" priority="117">
      <formula>INDIRECT("A"&amp;ROW())=4</formula>
    </cfRule>
  </conditionalFormatting>
  <conditionalFormatting sqref="B34">
    <cfRule type="expression" dxfId="163" priority="119">
      <formula>INDIRECT("A"&amp;ROW())=2</formula>
    </cfRule>
  </conditionalFormatting>
  <conditionalFormatting sqref="B34">
    <cfRule type="expression" dxfId="162" priority="120">
      <formula>INDIRECT("A"&amp;ROW())=1</formula>
    </cfRule>
  </conditionalFormatting>
  <conditionalFormatting sqref="B34">
    <cfRule type="expression" dxfId="161" priority="113" stopIfTrue="1">
      <formula>INDIRECT("A"&amp;ROW())=0</formula>
    </cfRule>
  </conditionalFormatting>
  <conditionalFormatting sqref="B34">
    <cfRule type="expression" dxfId="160" priority="118">
      <formula>INDIRECT("A"&amp;ROW())=3</formula>
    </cfRule>
  </conditionalFormatting>
  <conditionalFormatting sqref="B35">
    <cfRule type="expression" dxfId="159" priority="106">
      <formula>INDIRECT("A"&amp;ROW())=7</formula>
    </cfRule>
  </conditionalFormatting>
  <conditionalFormatting sqref="B35">
    <cfRule type="expression" dxfId="158" priority="107">
      <formula>INDIRECT("A"&amp;ROW())=6</formula>
    </cfRule>
  </conditionalFormatting>
  <conditionalFormatting sqref="B35">
    <cfRule type="expression" dxfId="157" priority="108">
      <formula>INDIRECT("A"&amp;ROW())=5</formula>
    </cfRule>
  </conditionalFormatting>
  <conditionalFormatting sqref="B35">
    <cfRule type="expression" dxfId="156" priority="109">
      <formula>INDIRECT("A"&amp;ROW())=4</formula>
    </cfRule>
  </conditionalFormatting>
  <conditionalFormatting sqref="B35">
    <cfRule type="expression" dxfId="155" priority="111">
      <formula>INDIRECT("A"&amp;ROW())=2</formula>
    </cfRule>
  </conditionalFormatting>
  <conditionalFormatting sqref="B35">
    <cfRule type="expression" dxfId="154" priority="112">
      <formula>INDIRECT("A"&amp;ROW())=1</formula>
    </cfRule>
  </conditionalFormatting>
  <conditionalFormatting sqref="B35">
    <cfRule type="expression" dxfId="153" priority="105" stopIfTrue="1">
      <formula>INDIRECT("A"&amp;ROW())=0</formula>
    </cfRule>
  </conditionalFormatting>
  <conditionalFormatting sqref="B35">
    <cfRule type="expression" dxfId="152" priority="110">
      <formula>INDIRECT("A"&amp;ROW())=3</formula>
    </cfRule>
  </conditionalFormatting>
  <conditionalFormatting sqref="B36">
    <cfRule type="expression" dxfId="151" priority="98">
      <formula>INDIRECT("A"&amp;ROW())=7</formula>
    </cfRule>
  </conditionalFormatting>
  <conditionalFormatting sqref="B36">
    <cfRule type="expression" dxfId="150" priority="99">
      <formula>INDIRECT("A"&amp;ROW())=6</formula>
    </cfRule>
  </conditionalFormatting>
  <conditionalFormatting sqref="B36">
    <cfRule type="expression" dxfId="149" priority="100">
      <formula>INDIRECT("A"&amp;ROW())=5</formula>
    </cfRule>
  </conditionalFormatting>
  <conditionalFormatting sqref="B36">
    <cfRule type="expression" dxfId="148" priority="101">
      <formula>INDIRECT("A"&amp;ROW())=4</formula>
    </cfRule>
  </conditionalFormatting>
  <conditionalFormatting sqref="B36">
    <cfRule type="expression" dxfId="147" priority="103">
      <formula>INDIRECT("A"&amp;ROW())=2</formula>
    </cfRule>
  </conditionalFormatting>
  <conditionalFormatting sqref="B36">
    <cfRule type="expression" dxfId="146" priority="104">
      <formula>INDIRECT("A"&amp;ROW())=1</formula>
    </cfRule>
  </conditionalFormatting>
  <conditionalFormatting sqref="B36">
    <cfRule type="expression" dxfId="145" priority="97" stopIfTrue="1">
      <formula>INDIRECT("A"&amp;ROW())=0</formula>
    </cfRule>
  </conditionalFormatting>
  <conditionalFormatting sqref="B36">
    <cfRule type="expression" dxfId="144" priority="102">
      <formula>INDIRECT("A"&amp;ROW())=3</formula>
    </cfRule>
  </conditionalFormatting>
  <conditionalFormatting sqref="B37:B44">
    <cfRule type="expression" dxfId="143" priority="90">
      <formula>INDIRECT("A"&amp;ROW())=7</formula>
    </cfRule>
  </conditionalFormatting>
  <conditionalFormatting sqref="B37:B44">
    <cfRule type="expression" dxfId="142" priority="91">
      <formula>INDIRECT("A"&amp;ROW())=6</formula>
    </cfRule>
  </conditionalFormatting>
  <conditionalFormatting sqref="B37:B44">
    <cfRule type="expression" dxfId="141" priority="92">
      <formula>INDIRECT("A"&amp;ROW())=5</formula>
    </cfRule>
  </conditionalFormatting>
  <conditionalFormatting sqref="B37:B44">
    <cfRule type="expression" dxfId="140" priority="93">
      <formula>INDIRECT("A"&amp;ROW())=4</formula>
    </cfRule>
  </conditionalFormatting>
  <conditionalFormatting sqref="B37:B44">
    <cfRule type="expression" dxfId="139" priority="95">
      <formula>INDIRECT("A"&amp;ROW())=2</formula>
    </cfRule>
  </conditionalFormatting>
  <conditionalFormatting sqref="B37:B44">
    <cfRule type="expression" dxfId="138" priority="96">
      <formula>INDIRECT("A"&amp;ROW())=1</formula>
    </cfRule>
  </conditionalFormatting>
  <conditionalFormatting sqref="B37:B44">
    <cfRule type="expression" dxfId="137" priority="89" stopIfTrue="1">
      <formula>INDIRECT("A"&amp;ROW())=0</formula>
    </cfRule>
  </conditionalFormatting>
  <conditionalFormatting sqref="B37:B44">
    <cfRule type="expression" dxfId="136" priority="94">
      <formula>INDIRECT("A"&amp;ROW())=3</formula>
    </cfRule>
  </conditionalFormatting>
  <conditionalFormatting sqref="B52">
    <cfRule type="expression" dxfId="135" priority="82">
      <formula>INDIRECT("A"&amp;ROW())=7</formula>
    </cfRule>
  </conditionalFormatting>
  <conditionalFormatting sqref="B52">
    <cfRule type="expression" dxfId="134" priority="83">
      <formula>INDIRECT("A"&amp;ROW())=6</formula>
    </cfRule>
  </conditionalFormatting>
  <conditionalFormatting sqref="B52">
    <cfRule type="expression" dxfId="133" priority="84">
      <formula>INDIRECT("A"&amp;ROW())=5</formula>
    </cfRule>
  </conditionalFormatting>
  <conditionalFormatting sqref="B52">
    <cfRule type="expression" dxfId="132" priority="85">
      <formula>INDIRECT("A"&amp;ROW())=4</formula>
    </cfRule>
  </conditionalFormatting>
  <conditionalFormatting sqref="B52">
    <cfRule type="expression" dxfId="131" priority="87">
      <formula>INDIRECT("A"&amp;ROW())=2</formula>
    </cfRule>
  </conditionalFormatting>
  <conditionalFormatting sqref="B52">
    <cfRule type="expression" dxfId="130" priority="88">
      <formula>INDIRECT("A"&amp;ROW())=1</formula>
    </cfRule>
  </conditionalFormatting>
  <conditionalFormatting sqref="B52">
    <cfRule type="expression" dxfId="129" priority="81" stopIfTrue="1">
      <formula>INDIRECT("A"&amp;ROW())=0</formula>
    </cfRule>
  </conditionalFormatting>
  <conditionalFormatting sqref="B52">
    <cfRule type="expression" dxfId="128" priority="86">
      <formula>INDIRECT("A"&amp;ROW())=3</formula>
    </cfRule>
  </conditionalFormatting>
  <conditionalFormatting sqref="B53">
    <cfRule type="expression" dxfId="127" priority="74">
      <formula>INDIRECT("A"&amp;ROW())=7</formula>
    </cfRule>
  </conditionalFormatting>
  <conditionalFormatting sqref="B53">
    <cfRule type="expression" dxfId="126" priority="75">
      <formula>INDIRECT("A"&amp;ROW())=6</formula>
    </cfRule>
  </conditionalFormatting>
  <conditionalFormatting sqref="B53">
    <cfRule type="expression" dxfId="125" priority="76">
      <formula>INDIRECT("A"&amp;ROW())=5</formula>
    </cfRule>
  </conditionalFormatting>
  <conditionalFormatting sqref="B53">
    <cfRule type="expression" dxfId="124" priority="77">
      <formula>INDIRECT("A"&amp;ROW())=4</formula>
    </cfRule>
  </conditionalFormatting>
  <conditionalFormatting sqref="B53">
    <cfRule type="expression" dxfId="123" priority="79">
      <formula>INDIRECT("A"&amp;ROW())=2</formula>
    </cfRule>
  </conditionalFormatting>
  <conditionalFormatting sqref="B53">
    <cfRule type="expression" dxfId="122" priority="80">
      <formula>INDIRECT("A"&amp;ROW())=1</formula>
    </cfRule>
  </conditionalFormatting>
  <conditionalFormatting sqref="B53">
    <cfRule type="expression" dxfId="121" priority="73" stopIfTrue="1">
      <formula>INDIRECT("A"&amp;ROW())=0</formula>
    </cfRule>
  </conditionalFormatting>
  <conditionalFormatting sqref="B53">
    <cfRule type="expression" dxfId="120" priority="78">
      <formula>INDIRECT("A"&amp;ROW())=3</formula>
    </cfRule>
  </conditionalFormatting>
  <conditionalFormatting sqref="B55">
    <cfRule type="expression" dxfId="119" priority="66">
      <formula>INDIRECT("A"&amp;ROW())=7</formula>
    </cfRule>
  </conditionalFormatting>
  <conditionalFormatting sqref="B55">
    <cfRule type="expression" dxfId="118" priority="67">
      <formula>INDIRECT("A"&amp;ROW())=6</formula>
    </cfRule>
  </conditionalFormatting>
  <conditionalFormatting sqref="B55">
    <cfRule type="expression" dxfId="117" priority="68">
      <formula>INDIRECT("A"&amp;ROW())=5</formula>
    </cfRule>
  </conditionalFormatting>
  <conditionalFormatting sqref="B55">
    <cfRule type="expression" dxfId="116" priority="69">
      <formula>INDIRECT("A"&amp;ROW())=4</formula>
    </cfRule>
  </conditionalFormatting>
  <conditionalFormatting sqref="B55">
    <cfRule type="expression" dxfId="115" priority="71">
      <formula>INDIRECT("A"&amp;ROW())=2</formula>
    </cfRule>
  </conditionalFormatting>
  <conditionalFormatting sqref="B55">
    <cfRule type="expression" dxfId="114" priority="72">
      <formula>INDIRECT("A"&amp;ROW())=1</formula>
    </cfRule>
  </conditionalFormatting>
  <conditionalFormatting sqref="B55">
    <cfRule type="expression" dxfId="113" priority="65" stopIfTrue="1">
      <formula>INDIRECT("A"&amp;ROW())=0</formula>
    </cfRule>
  </conditionalFormatting>
  <conditionalFormatting sqref="B55">
    <cfRule type="expression" dxfId="112" priority="70">
      <formula>INDIRECT("A"&amp;ROW())=3</formula>
    </cfRule>
  </conditionalFormatting>
  <conditionalFormatting sqref="B54">
    <cfRule type="expression" dxfId="111" priority="58">
      <formula>INDIRECT("A"&amp;ROW())=7</formula>
    </cfRule>
  </conditionalFormatting>
  <conditionalFormatting sqref="B54">
    <cfRule type="expression" dxfId="110" priority="59">
      <formula>INDIRECT("A"&amp;ROW())=6</formula>
    </cfRule>
  </conditionalFormatting>
  <conditionalFormatting sqref="B54">
    <cfRule type="expression" dxfId="109" priority="60">
      <formula>INDIRECT("A"&amp;ROW())=5</formula>
    </cfRule>
  </conditionalFormatting>
  <conditionalFormatting sqref="B54">
    <cfRule type="expression" dxfId="108" priority="61">
      <formula>INDIRECT("A"&amp;ROW())=4</formula>
    </cfRule>
  </conditionalFormatting>
  <conditionalFormatting sqref="B54">
    <cfRule type="expression" dxfId="107" priority="63">
      <formula>INDIRECT("A"&amp;ROW())=2</formula>
    </cfRule>
  </conditionalFormatting>
  <conditionalFormatting sqref="B54">
    <cfRule type="expression" dxfId="106" priority="64">
      <formula>INDIRECT("A"&amp;ROW())=1</formula>
    </cfRule>
  </conditionalFormatting>
  <conditionalFormatting sqref="B54">
    <cfRule type="expression" dxfId="105" priority="57" stopIfTrue="1">
      <formula>INDIRECT("A"&amp;ROW())=0</formula>
    </cfRule>
  </conditionalFormatting>
  <conditionalFormatting sqref="B54">
    <cfRule type="expression" dxfId="104" priority="62">
      <formula>INDIRECT("A"&amp;ROW())=3</formula>
    </cfRule>
  </conditionalFormatting>
  <conditionalFormatting sqref="B56">
    <cfRule type="expression" dxfId="103" priority="50">
      <formula>INDIRECT("A"&amp;ROW())=7</formula>
    </cfRule>
  </conditionalFormatting>
  <conditionalFormatting sqref="B56">
    <cfRule type="expression" dxfId="102" priority="51">
      <formula>INDIRECT("A"&amp;ROW())=6</formula>
    </cfRule>
  </conditionalFormatting>
  <conditionalFormatting sqref="B56">
    <cfRule type="expression" dxfId="101" priority="52">
      <formula>INDIRECT("A"&amp;ROW())=5</formula>
    </cfRule>
  </conditionalFormatting>
  <conditionalFormatting sqref="B56">
    <cfRule type="expression" dxfId="100" priority="53">
      <formula>INDIRECT("A"&amp;ROW())=4</formula>
    </cfRule>
  </conditionalFormatting>
  <conditionalFormatting sqref="B56">
    <cfRule type="expression" dxfId="99" priority="55">
      <formula>INDIRECT("A"&amp;ROW())=2</formula>
    </cfRule>
  </conditionalFormatting>
  <conditionalFormatting sqref="B56">
    <cfRule type="expression" dxfId="98" priority="56">
      <formula>INDIRECT("A"&amp;ROW())=1</formula>
    </cfRule>
  </conditionalFormatting>
  <conditionalFormatting sqref="B56">
    <cfRule type="expression" dxfId="97" priority="49" stopIfTrue="1">
      <formula>INDIRECT("A"&amp;ROW())=0</formula>
    </cfRule>
  </conditionalFormatting>
  <conditionalFormatting sqref="B56">
    <cfRule type="expression" dxfId="96" priority="54">
      <formula>INDIRECT("A"&amp;ROW())=3</formula>
    </cfRule>
  </conditionalFormatting>
  <conditionalFormatting sqref="B57">
    <cfRule type="expression" dxfId="95" priority="42">
      <formula>INDIRECT("A"&amp;ROW())=7</formula>
    </cfRule>
  </conditionalFormatting>
  <conditionalFormatting sqref="B57">
    <cfRule type="expression" dxfId="94" priority="43">
      <formula>INDIRECT("A"&amp;ROW())=6</formula>
    </cfRule>
  </conditionalFormatting>
  <conditionalFormatting sqref="B57">
    <cfRule type="expression" dxfId="93" priority="44">
      <formula>INDIRECT("A"&amp;ROW())=5</formula>
    </cfRule>
  </conditionalFormatting>
  <conditionalFormatting sqref="B57">
    <cfRule type="expression" dxfId="92" priority="45">
      <formula>INDIRECT("A"&amp;ROW())=4</formula>
    </cfRule>
  </conditionalFormatting>
  <conditionalFormatting sqref="B57">
    <cfRule type="expression" dxfId="91" priority="47">
      <formula>INDIRECT("A"&amp;ROW())=2</formula>
    </cfRule>
  </conditionalFormatting>
  <conditionalFormatting sqref="B57">
    <cfRule type="expression" dxfId="90" priority="48">
      <formula>INDIRECT("A"&amp;ROW())=1</formula>
    </cfRule>
  </conditionalFormatting>
  <conditionalFormatting sqref="B57">
    <cfRule type="expression" dxfId="89" priority="41" stopIfTrue="1">
      <formula>INDIRECT("A"&amp;ROW())=0</formula>
    </cfRule>
  </conditionalFormatting>
  <conditionalFormatting sqref="B57">
    <cfRule type="expression" dxfId="88" priority="46">
      <formula>INDIRECT("A"&amp;ROW())=3</formula>
    </cfRule>
  </conditionalFormatting>
  <conditionalFormatting sqref="B58">
    <cfRule type="expression" dxfId="87" priority="34">
      <formula>INDIRECT("A"&amp;ROW())=7</formula>
    </cfRule>
  </conditionalFormatting>
  <conditionalFormatting sqref="B58">
    <cfRule type="expression" dxfId="86" priority="35">
      <formula>INDIRECT("A"&amp;ROW())=6</formula>
    </cfRule>
  </conditionalFormatting>
  <conditionalFormatting sqref="B58">
    <cfRule type="expression" dxfId="85" priority="36">
      <formula>INDIRECT("A"&amp;ROW())=5</formula>
    </cfRule>
  </conditionalFormatting>
  <conditionalFormatting sqref="B58">
    <cfRule type="expression" dxfId="84" priority="37">
      <formula>INDIRECT("A"&amp;ROW())=4</formula>
    </cfRule>
  </conditionalFormatting>
  <conditionalFormatting sqref="B58">
    <cfRule type="expression" dxfId="83" priority="39">
      <formula>INDIRECT("A"&amp;ROW())=2</formula>
    </cfRule>
  </conditionalFormatting>
  <conditionalFormatting sqref="B58">
    <cfRule type="expression" dxfId="82" priority="40">
      <formula>INDIRECT("A"&amp;ROW())=1</formula>
    </cfRule>
  </conditionalFormatting>
  <conditionalFormatting sqref="B58">
    <cfRule type="expression" dxfId="81" priority="33" stopIfTrue="1">
      <formula>INDIRECT("A"&amp;ROW())=0</formula>
    </cfRule>
  </conditionalFormatting>
  <conditionalFormatting sqref="B58">
    <cfRule type="expression" dxfId="80" priority="38">
      <formula>INDIRECT("A"&amp;ROW())=3</formula>
    </cfRule>
  </conditionalFormatting>
  <conditionalFormatting sqref="B59:B64">
    <cfRule type="expression" dxfId="79" priority="26">
      <formula>INDIRECT("A"&amp;ROW())=7</formula>
    </cfRule>
  </conditionalFormatting>
  <conditionalFormatting sqref="B59:B64">
    <cfRule type="expression" dxfId="78" priority="27">
      <formula>INDIRECT("A"&amp;ROW())=6</formula>
    </cfRule>
  </conditionalFormatting>
  <conditionalFormatting sqref="B59:B64">
    <cfRule type="expression" dxfId="77" priority="28">
      <formula>INDIRECT("A"&amp;ROW())=5</formula>
    </cfRule>
  </conditionalFormatting>
  <conditionalFormatting sqref="B59:B64">
    <cfRule type="expression" dxfId="76" priority="29">
      <formula>INDIRECT("A"&amp;ROW())=4</formula>
    </cfRule>
  </conditionalFormatting>
  <conditionalFormatting sqref="B59:B64">
    <cfRule type="expression" dxfId="75" priority="31">
      <formula>INDIRECT("A"&amp;ROW())=2</formula>
    </cfRule>
  </conditionalFormatting>
  <conditionalFormatting sqref="B59:B64">
    <cfRule type="expression" dxfId="74" priority="32">
      <formula>INDIRECT("A"&amp;ROW())=1</formula>
    </cfRule>
  </conditionalFormatting>
  <conditionalFormatting sqref="B59:B64">
    <cfRule type="expression" dxfId="73" priority="25" stopIfTrue="1">
      <formula>INDIRECT("A"&amp;ROW())=0</formula>
    </cfRule>
  </conditionalFormatting>
  <conditionalFormatting sqref="B59:B64">
    <cfRule type="expression" dxfId="72" priority="30">
      <formula>INDIRECT("A"&amp;ROW())=3</formula>
    </cfRule>
  </conditionalFormatting>
  <conditionalFormatting sqref="G34">
    <cfRule type="expression" dxfId="71" priority="18">
      <formula>INDIRECT("A"&amp;ROW())=7</formula>
    </cfRule>
  </conditionalFormatting>
  <conditionalFormatting sqref="G34">
    <cfRule type="expression" dxfId="70" priority="19">
      <formula>INDIRECT("A"&amp;ROW())=6</formula>
    </cfRule>
  </conditionalFormatting>
  <conditionalFormatting sqref="G34">
    <cfRule type="expression" dxfId="69" priority="20">
      <formula>INDIRECT("A"&amp;ROW())=5</formula>
    </cfRule>
  </conditionalFormatting>
  <conditionalFormatting sqref="G34">
    <cfRule type="expression" dxfId="68" priority="21">
      <formula>INDIRECT("A"&amp;ROW())=4</formula>
    </cfRule>
  </conditionalFormatting>
  <conditionalFormatting sqref="G34">
    <cfRule type="expression" dxfId="67" priority="23">
      <formula>INDIRECT("A"&amp;ROW())=2</formula>
    </cfRule>
  </conditionalFormatting>
  <conditionalFormatting sqref="G34">
    <cfRule type="expression" dxfId="66" priority="24">
      <formula>INDIRECT("A"&amp;ROW())=1</formula>
    </cfRule>
  </conditionalFormatting>
  <conditionalFormatting sqref="G34">
    <cfRule type="expression" dxfId="65" priority="17" stopIfTrue="1">
      <formula>INDIRECT("A"&amp;ROW())=0</formula>
    </cfRule>
  </conditionalFormatting>
  <conditionalFormatting sqref="G34">
    <cfRule type="expression" dxfId="64" priority="22">
      <formula>INDIRECT("A"&amp;ROW())=3</formula>
    </cfRule>
  </conditionalFormatting>
  <conditionalFormatting sqref="E11:E14">
    <cfRule type="expression" dxfId="63" priority="10">
      <formula>INDIRECT("A"&amp;ROW())=7</formula>
    </cfRule>
  </conditionalFormatting>
  <conditionalFormatting sqref="E11:E14">
    <cfRule type="expression" dxfId="62" priority="11">
      <formula>INDIRECT("A"&amp;ROW())=6</formula>
    </cfRule>
  </conditionalFormatting>
  <conditionalFormatting sqref="E11:E14">
    <cfRule type="expression" dxfId="61" priority="12">
      <formula>INDIRECT("A"&amp;ROW())=5</formula>
    </cfRule>
  </conditionalFormatting>
  <conditionalFormatting sqref="E11:E14">
    <cfRule type="expression" dxfId="60" priority="13">
      <formula>INDIRECT("A"&amp;ROW())=4</formula>
    </cfRule>
  </conditionalFormatting>
  <conditionalFormatting sqref="E11:E14">
    <cfRule type="expression" dxfId="59" priority="15">
      <formula>INDIRECT("A"&amp;ROW())=2</formula>
    </cfRule>
  </conditionalFormatting>
  <conditionalFormatting sqref="E11:E14">
    <cfRule type="expression" dxfId="58" priority="16">
      <formula>INDIRECT("A"&amp;ROW())=1</formula>
    </cfRule>
  </conditionalFormatting>
  <conditionalFormatting sqref="E11:E14">
    <cfRule type="expression" dxfId="57" priority="9" stopIfTrue="1">
      <formula>INDIRECT("A"&amp;ROW())=0</formula>
    </cfRule>
  </conditionalFormatting>
  <conditionalFormatting sqref="E11:E14">
    <cfRule type="expression" dxfId="56" priority="14">
      <formula>INDIRECT("A"&amp;ROW())=3</formula>
    </cfRule>
  </conditionalFormatting>
  <conditionalFormatting sqref="E18:E20">
    <cfRule type="expression" dxfId="55" priority="2">
      <formula>INDIRECT("A"&amp;ROW())=7</formula>
    </cfRule>
  </conditionalFormatting>
  <conditionalFormatting sqref="E18:E20">
    <cfRule type="expression" dxfId="54" priority="3">
      <formula>INDIRECT("A"&amp;ROW())=6</formula>
    </cfRule>
  </conditionalFormatting>
  <conditionalFormatting sqref="E18:E20">
    <cfRule type="expression" dxfId="53" priority="4">
      <formula>INDIRECT("A"&amp;ROW())=5</formula>
    </cfRule>
  </conditionalFormatting>
  <conditionalFormatting sqref="E18:E20">
    <cfRule type="expression" dxfId="52" priority="5">
      <formula>INDIRECT("A"&amp;ROW())=4</formula>
    </cfRule>
  </conditionalFormatting>
  <conditionalFormatting sqref="E18:E20">
    <cfRule type="expression" dxfId="51" priority="7">
      <formula>INDIRECT("A"&amp;ROW())=2</formula>
    </cfRule>
  </conditionalFormatting>
  <conditionalFormatting sqref="E18:E20">
    <cfRule type="expression" dxfId="50" priority="8">
      <formula>INDIRECT("A"&amp;ROW())=1</formula>
    </cfRule>
  </conditionalFormatting>
  <conditionalFormatting sqref="E18:E20">
    <cfRule type="expression" dxfId="49" priority="1" stopIfTrue="1">
      <formula>INDIRECT("A"&amp;ROW())=0</formula>
    </cfRule>
  </conditionalFormatting>
  <conditionalFormatting sqref="E18:E20">
    <cfRule type="expression" dxfId="48" priority="6">
      <formula>INDIRECT("A"&amp;ROW())=3</formula>
    </cfRule>
  </conditionalFormatting>
  <pageMargins left="0.7" right="0.7" top="0.75" bottom="0.75" header="0.3" footer="0.3"/>
  <pageSetup orientation="portrait"/>
  <extLst>
    <ext xmlns:mx="http://schemas.microsoft.com/office/mac/excel/2008/main" uri="{64002731-A6B0-56B0-2670-7721B7C09600}">
      <mx:PLV Mode="0" OnePage="0" WScale="0"/>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theme="6" tint="0.39997558519241921"/>
    <pageSetUpPr fitToPage="1"/>
  </sheetPr>
  <dimension ref="A1:P133"/>
  <sheetViews>
    <sheetView zoomScale="90" zoomScaleNormal="90" zoomScalePageLayoutView="90" workbookViewId="0">
      <pane ySplit="1" topLeftCell="A92" activePane="bottomLeft" state="frozen"/>
      <selection pane="bottomLeft" activeCell="E103" sqref="E103"/>
    </sheetView>
  </sheetViews>
  <sheetFormatPr baseColWidth="10" defaultColWidth="8.83203125" defaultRowHeight="15" x14ac:dyDescent="0"/>
  <cols>
    <col min="1" max="1" width="14.5" customWidth="1"/>
    <col min="2" max="2" width="17.83203125" customWidth="1"/>
    <col min="3" max="3" width="59.6640625" customWidth="1"/>
    <col min="4" max="4" width="40" customWidth="1"/>
    <col min="5" max="5" width="16.5" customWidth="1"/>
    <col min="6" max="6" width="11.5" style="41" customWidth="1"/>
    <col min="7" max="7" width="10.33203125" customWidth="1"/>
    <col min="8" max="8" width="17.6640625" bestFit="1" customWidth="1"/>
    <col min="9" max="9" width="16" style="44" customWidth="1"/>
    <col min="10" max="10" width="14" customWidth="1"/>
    <col min="11" max="11" width="13" style="717" bestFit="1" customWidth="1"/>
    <col min="12" max="12" width="11.1640625" style="47" customWidth="1"/>
    <col min="13" max="13" width="10.1640625" style="47" bestFit="1" customWidth="1"/>
    <col min="14" max="14" width="17.1640625" style="47" bestFit="1" customWidth="1"/>
    <col min="15" max="15" width="9.83203125" style="47" bestFit="1" customWidth="1"/>
    <col min="16" max="16" width="22.33203125" style="47" bestFit="1" customWidth="1"/>
  </cols>
  <sheetData>
    <row r="1" spans="1:16" s="48" customFormat="1" ht="14.5">
      <c r="A1" s="16" t="s">
        <v>18</v>
      </c>
      <c r="B1" s="269" t="s">
        <v>246</v>
      </c>
      <c r="C1" s="17" t="s">
        <v>19</v>
      </c>
      <c r="D1" s="17" t="s">
        <v>32</v>
      </c>
      <c r="E1" s="17" t="s">
        <v>33</v>
      </c>
      <c r="F1" s="39" t="s">
        <v>34</v>
      </c>
      <c r="G1" s="17" t="s">
        <v>35</v>
      </c>
      <c r="H1" s="17" t="s">
        <v>36</v>
      </c>
      <c r="I1" s="40" t="s">
        <v>38</v>
      </c>
      <c r="K1" s="716"/>
      <c r="L1" s="466"/>
      <c r="M1" s="466"/>
      <c r="N1" s="466"/>
      <c r="P1" s="466"/>
    </row>
    <row r="2" spans="1:16" s="170" customFormat="1" ht="16.25" thickBot="1">
      <c r="A2" s="548" t="s">
        <v>244</v>
      </c>
      <c r="B2" s="270"/>
      <c r="C2" s="545" t="s">
        <v>44</v>
      </c>
      <c r="D2" s="169"/>
      <c r="E2" s="169"/>
      <c r="F2" s="704">
        <f>SUM(F3, F13, F79)</f>
        <v>451237.76875000005</v>
      </c>
      <c r="G2" s="169"/>
      <c r="H2" s="169"/>
      <c r="I2" s="703">
        <f>SUM(F2)</f>
        <v>451237.76875000005</v>
      </c>
      <c r="J2" s="47"/>
      <c r="K2" s="717"/>
      <c r="L2" s="47"/>
      <c r="M2" s="47"/>
      <c r="N2" s="47"/>
      <c r="O2"/>
      <c r="P2" s="47"/>
    </row>
    <row r="3" spans="1:16" s="50" customFormat="1">
      <c r="A3" s="549" t="s">
        <v>380</v>
      </c>
      <c r="B3" s="396"/>
      <c r="C3" s="51" t="s">
        <v>269</v>
      </c>
      <c r="D3" s="448"/>
      <c r="E3" s="448"/>
      <c r="F3" s="550">
        <f>0</f>
        <v>0</v>
      </c>
      <c r="G3" s="448"/>
      <c r="H3" s="448"/>
      <c r="I3" s="563"/>
      <c r="J3" s="481"/>
      <c r="K3" s="718"/>
      <c r="L3" s="481"/>
      <c r="M3" s="481"/>
      <c r="N3" s="553"/>
      <c r="O3" s="220"/>
      <c r="P3" s="220"/>
    </row>
    <row r="4" spans="1:16" s="45" customFormat="1">
      <c r="A4" s="564"/>
      <c r="B4" s="724" t="s">
        <v>485</v>
      </c>
      <c r="C4" s="724" t="s">
        <v>559</v>
      </c>
      <c r="D4" s="424" t="s">
        <v>200</v>
      </c>
      <c r="E4" s="424"/>
      <c r="F4" s="423">
        <v>2500</v>
      </c>
      <c r="G4" s="475" t="s">
        <v>255</v>
      </c>
      <c r="H4" s="433" t="s">
        <v>105</v>
      </c>
      <c r="I4" s="565"/>
      <c r="J4" s="554"/>
      <c r="K4" s="718"/>
      <c r="L4" s="481"/>
      <c r="M4" s="481"/>
      <c r="N4" s="481"/>
      <c r="O4" s="220"/>
      <c r="P4" s="220"/>
    </row>
    <row r="5" spans="1:16" s="45" customFormat="1" ht="14">
      <c r="A5" s="564"/>
      <c r="B5" s="144" t="s">
        <v>490</v>
      </c>
      <c r="C5" s="144" t="s">
        <v>164</v>
      </c>
      <c r="D5" s="441" t="s">
        <v>240</v>
      </c>
      <c r="E5" s="433" t="s">
        <v>95</v>
      </c>
      <c r="F5" s="430">
        <v>5</v>
      </c>
      <c r="G5" s="475" t="s">
        <v>255</v>
      </c>
      <c r="H5" s="433" t="s">
        <v>105</v>
      </c>
      <c r="I5" s="566"/>
      <c r="J5" s="554"/>
      <c r="K5" s="718"/>
      <c r="L5" s="479"/>
      <c r="M5" s="481"/>
      <c r="N5" s="481"/>
      <c r="O5" s="220"/>
      <c r="P5" s="220"/>
    </row>
    <row r="6" spans="1:16" s="289" customFormat="1" ht="14">
      <c r="A6" s="567"/>
      <c r="B6" s="728"/>
      <c r="C6" s="728" t="s">
        <v>165</v>
      </c>
      <c r="D6" s="435" t="s">
        <v>260</v>
      </c>
      <c r="E6" s="434" t="s">
        <v>95</v>
      </c>
      <c r="F6" s="431">
        <v>5</v>
      </c>
      <c r="G6" s="475" t="s">
        <v>255</v>
      </c>
      <c r="H6" s="434" t="s">
        <v>105</v>
      </c>
      <c r="I6" s="568"/>
      <c r="J6" s="555"/>
      <c r="K6" s="719"/>
      <c r="L6" s="556"/>
      <c r="M6" s="557"/>
      <c r="N6" s="557"/>
      <c r="O6" s="558"/>
      <c r="P6" s="558"/>
    </row>
    <row r="7" spans="1:16" s="289" customFormat="1" ht="14">
      <c r="A7" s="567"/>
      <c r="B7" s="728"/>
      <c r="C7" s="728" t="s">
        <v>166</v>
      </c>
      <c r="D7" s="435" t="s">
        <v>260</v>
      </c>
      <c r="E7" s="434" t="s">
        <v>95</v>
      </c>
      <c r="F7" s="431">
        <v>5</v>
      </c>
      <c r="G7" s="475" t="s">
        <v>255</v>
      </c>
      <c r="H7" s="434" t="s">
        <v>105</v>
      </c>
      <c r="I7" s="568"/>
      <c r="J7" s="555"/>
      <c r="K7" s="719"/>
      <c r="L7" s="556"/>
      <c r="M7" s="557"/>
      <c r="N7" s="557"/>
      <c r="O7" s="558"/>
      <c r="P7" s="558"/>
    </row>
    <row r="8" spans="1:16" s="289" customFormat="1" ht="14">
      <c r="A8" s="567"/>
      <c r="B8" s="728"/>
      <c r="C8" s="728" t="s">
        <v>167</v>
      </c>
      <c r="D8" s="435" t="s">
        <v>261</v>
      </c>
      <c r="E8" s="435"/>
      <c r="F8" s="431"/>
      <c r="G8" s="475" t="s">
        <v>255</v>
      </c>
      <c r="H8" s="435"/>
      <c r="I8" s="568"/>
      <c r="J8" s="559"/>
      <c r="K8" s="719"/>
      <c r="L8" s="557"/>
      <c r="M8" s="557"/>
      <c r="N8" s="557"/>
      <c r="O8" s="558"/>
      <c r="P8" s="558"/>
    </row>
    <row r="9" spans="1:16" s="45" customFormat="1">
      <c r="A9" s="144"/>
      <c r="B9" s="723" t="s">
        <v>542</v>
      </c>
      <c r="C9" s="723" t="s">
        <v>560</v>
      </c>
      <c r="D9" s="441"/>
      <c r="E9" s="436"/>
      <c r="F9" s="431">
        <v>3000</v>
      </c>
      <c r="G9" s="475" t="s">
        <v>255</v>
      </c>
      <c r="H9" s="552" t="s">
        <v>145</v>
      </c>
      <c r="I9" s="569"/>
      <c r="J9" s="554"/>
      <c r="K9" s="718"/>
      <c r="L9" s="481"/>
      <c r="M9" s="481"/>
      <c r="N9" s="481"/>
      <c r="O9" s="220"/>
      <c r="P9" s="220"/>
    </row>
    <row r="10" spans="1:16" s="45" customFormat="1">
      <c r="A10" s="144"/>
      <c r="B10" s="723" t="s">
        <v>561</v>
      </c>
      <c r="C10" s="723" t="s">
        <v>562</v>
      </c>
      <c r="D10" s="441"/>
      <c r="E10" s="436"/>
      <c r="F10" s="431">
        <v>200</v>
      </c>
      <c r="G10" s="475" t="s">
        <v>255</v>
      </c>
      <c r="H10" s="552" t="s">
        <v>145</v>
      </c>
      <c r="I10" s="569"/>
      <c r="J10" s="554"/>
      <c r="K10" s="718"/>
      <c r="L10" s="481"/>
      <c r="M10" s="481"/>
      <c r="N10" s="481"/>
      <c r="O10" s="220"/>
      <c r="P10" s="220"/>
    </row>
    <row r="11" spans="1:16" s="45" customFormat="1" ht="14">
      <c r="A11" s="144"/>
      <c r="B11" s="723" t="s">
        <v>563</v>
      </c>
      <c r="C11" s="144" t="s">
        <v>171</v>
      </c>
      <c r="D11" s="441"/>
      <c r="E11" s="436"/>
      <c r="F11" s="432"/>
      <c r="G11" s="475" t="s">
        <v>255</v>
      </c>
      <c r="H11" s="436"/>
      <c r="I11" s="569"/>
      <c r="J11" s="485"/>
      <c r="K11" s="718"/>
      <c r="L11" s="481"/>
      <c r="M11" s="481"/>
      <c r="N11" s="481"/>
      <c r="O11" s="220"/>
      <c r="P11" s="220"/>
    </row>
    <row r="12" spans="1:16" ht="16.25" thickBot="1">
      <c r="A12" s="460"/>
      <c r="D12" s="142"/>
      <c r="E12" s="142"/>
      <c r="F12" s="143"/>
      <c r="G12" s="142"/>
      <c r="H12" s="142"/>
      <c r="I12" s="570"/>
      <c r="J12" s="486"/>
      <c r="K12" s="720"/>
      <c r="L12" s="282"/>
      <c r="M12" s="282"/>
      <c r="N12" s="282"/>
      <c r="O12" s="282"/>
      <c r="P12" s="282"/>
    </row>
    <row r="13" spans="1:16" s="50" customFormat="1">
      <c r="A13" s="549" t="s">
        <v>381</v>
      </c>
      <c r="B13" s="396"/>
      <c r="C13" s="51" t="s">
        <v>362</v>
      </c>
      <c r="D13" s="49"/>
      <c r="E13" s="49"/>
      <c r="F13" s="162">
        <f>SUM(F14,F45)</f>
        <v>128987.25937499999</v>
      </c>
      <c r="G13" s="49"/>
      <c r="H13" s="49"/>
      <c r="I13" s="505"/>
      <c r="J13" s="467"/>
      <c r="K13" s="720">
        <v>242759.109375</v>
      </c>
      <c r="L13" s="467"/>
      <c r="M13" s="220"/>
      <c r="N13" s="491"/>
      <c r="O13" s="220"/>
      <c r="P13" s="220"/>
    </row>
    <row r="14" spans="1:16" s="45" customFormat="1">
      <c r="A14" s="294"/>
      <c r="B14" s="397"/>
      <c r="C14" s="295" t="s">
        <v>270</v>
      </c>
      <c r="D14" s="303"/>
      <c r="E14" s="303"/>
      <c r="F14" s="304">
        <f>SUM(F15,F24,F43)</f>
        <v>35111.021874999999</v>
      </c>
      <c r="G14" s="303"/>
      <c r="H14" s="303"/>
      <c r="I14" s="571"/>
      <c r="J14" s="467"/>
      <c r="K14" s="720">
        <v>24608.421875</v>
      </c>
      <c r="L14" s="467"/>
      <c r="M14" s="220"/>
      <c r="N14" s="467"/>
      <c r="O14" s="220"/>
      <c r="P14" s="220"/>
    </row>
    <row r="15" spans="1:16">
      <c r="A15" s="153"/>
      <c r="B15" s="724" t="s">
        <v>566</v>
      </c>
      <c r="C15" s="724" t="s">
        <v>564</v>
      </c>
      <c r="D15" s="155" t="s">
        <v>392</v>
      </c>
      <c r="E15" s="155"/>
      <c r="F15" s="160">
        <f>F20+F22</f>
        <v>32205.1</v>
      </c>
      <c r="G15" s="155"/>
      <c r="H15" s="155"/>
      <c r="I15" s="507"/>
      <c r="J15" s="279"/>
      <c r="K15" s="720">
        <v>19171</v>
      </c>
      <c r="L15" s="282"/>
      <c r="M15" s="282"/>
      <c r="N15" s="491"/>
      <c r="O15" s="282"/>
      <c r="P15" s="282"/>
    </row>
    <row r="16" spans="1:16">
      <c r="A16" s="53"/>
      <c r="B16" s="724"/>
      <c r="C16" s="724"/>
      <c r="D16" s="55" t="s">
        <v>450</v>
      </c>
      <c r="E16" s="55" t="s">
        <v>447</v>
      </c>
      <c r="F16" s="767">
        <v>3981.1</v>
      </c>
      <c r="G16" s="765" t="s">
        <v>573</v>
      </c>
      <c r="H16" s="715" t="s">
        <v>101</v>
      </c>
      <c r="I16" s="506"/>
      <c r="J16" s="486"/>
      <c r="K16" s="720"/>
      <c r="L16" s="282"/>
      <c r="M16" s="282"/>
      <c r="N16" s="282"/>
      <c r="O16" s="282"/>
      <c r="P16" s="282"/>
    </row>
    <row r="17" spans="1:16">
      <c r="A17" s="53"/>
      <c r="B17" s="180"/>
      <c r="C17" s="72"/>
      <c r="D17" s="55" t="s">
        <v>258</v>
      </c>
      <c r="E17" s="55" t="s">
        <v>257</v>
      </c>
      <c r="F17" s="290">
        <v>987.42</v>
      </c>
      <c r="G17" s="475" t="s">
        <v>255</v>
      </c>
      <c r="H17" s="715" t="s">
        <v>101</v>
      </c>
      <c r="I17" s="506"/>
      <c r="J17" s="486"/>
      <c r="K17" s="720"/>
      <c r="L17" s="282"/>
      <c r="M17" s="282"/>
      <c r="N17" s="282"/>
      <c r="O17" s="282"/>
      <c r="P17" s="282"/>
    </row>
    <row r="18" spans="1:16">
      <c r="A18" s="53"/>
      <c r="B18" s="180"/>
      <c r="C18" s="72"/>
      <c r="D18" s="55" t="s">
        <v>452</v>
      </c>
      <c r="E18" s="55" t="s">
        <v>451</v>
      </c>
      <c r="F18" s="290">
        <v>23889</v>
      </c>
      <c r="G18" s="319" t="s">
        <v>572</v>
      </c>
      <c r="H18" s="55" t="s">
        <v>101</v>
      </c>
      <c r="I18" s="506"/>
      <c r="J18" s="486"/>
      <c r="K18" s="720"/>
      <c r="L18" s="282"/>
      <c r="M18" s="282"/>
      <c r="N18" s="282"/>
      <c r="O18" s="282"/>
      <c r="P18" s="282"/>
    </row>
    <row r="19" spans="1:16">
      <c r="A19" s="53"/>
      <c r="B19" s="180"/>
      <c r="C19" s="72"/>
      <c r="D19" s="91" t="s">
        <v>224</v>
      </c>
      <c r="E19" s="120" t="s">
        <v>95</v>
      </c>
      <c r="F19" s="290">
        <v>335</v>
      </c>
      <c r="G19" s="76"/>
      <c r="H19" s="120" t="s">
        <v>105</v>
      </c>
      <c r="I19" s="506"/>
      <c r="J19" s="486"/>
      <c r="K19" s="720"/>
      <c r="L19" s="282"/>
      <c r="M19" s="282"/>
      <c r="N19" s="282"/>
      <c r="O19" s="282"/>
      <c r="P19" s="282"/>
    </row>
    <row r="20" spans="1:16">
      <c r="A20" s="53"/>
      <c r="B20" s="180"/>
      <c r="C20" s="72"/>
      <c r="D20" s="227" t="s">
        <v>571</v>
      </c>
      <c r="E20" s="228"/>
      <c r="F20" s="339">
        <f>SUM(F16,F18,F19)</f>
        <v>28205.1</v>
      </c>
      <c r="G20" s="340"/>
      <c r="H20" s="261"/>
      <c r="I20" s="572"/>
      <c r="J20" s="560"/>
      <c r="K20" s="720">
        <v>15171</v>
      </c>
      <c r="L20" s="282"/>
      <c r="M20" s="282"/>
      <c r="N20" s="282"/>
      <c r="O20" s="282"/>
      <c r="P20" s="282"/>
    </row>
    <row r="21" spans="1:16">
      <c r="A21" s="53"/>
      <c r="B21" s="180"/>
      <c r="C21" s="72"/>
      <c r="D21" s="72"/>
      <c r="E21" s="72"/>
      <c r="F21" s="314"/>
      <c r="G21" s="72"/>
      <c r="H21" s="72"/>
      <c r="I21" s="506"/>
      <c r="J21" s="486"/>
      <c r="K21" s="720"/>
      <c r="L21" s="282"/>
      <c r="M21" s="282"/>
      <c r="N21" s="282"/>
      <c r="O21" s="282"/>
      <c r="P21" s="282"/>
    </row>
    <row r="22" spans="1:16">
      <c r="A22" s="53"/>
      <c r="B22" s="180"/>
      <c r="C22" s="72"/>
      <c r="D22" s="227" t="s">
        <v>225</v>
      </c>
      <c r="E22" s="261"/>
      <c r="F22" s="305">
        <v>4000</v>
      </c>
      <c r="G22" s="341"/>
      <c r="H22" s="306" t="s">
        <v>145</v>
      </c>
      <c r="I22" s="573"/>
      <c r="J22" s="561"/>
      <c r="K22" s="720">
        <v>4000</v>
      </c>
      <c r="L22" s="282"/>
      <c r="M22" s="282"/>
      <c r="N22" s="282"/>
      <c r="O22" s="282"/>
      <c r="P22" s="282"/>
    </row>
    <row r="23" spans="1:16">
      <c r="A23" s="53"/>
      <c r="B23" s="180"/>
      <c r="C23" s="91"/>
      <c r="D23" s="55"/>
      <c r="E23" s="120"/>
      <c r="F23" s="59"/>
      <c r="G23" s="55"/>
      <c r="H23" s="120"/>
      <c r="I23" s="574"/>
      <c r="J23" s="486"/>
      <c r="K23" s="720"/>
      <c r="L23" s="282"/>
      <c r="M23" s="282"/>
      <c r="N23" s="282"/>
      <c r="O23" s="282"/>
      <c r="P23" s="282"/>
    </row>
    <row r="24" spans="1:16" ht="16.25" thickBot="1">
      <c r="A24" s="593"/>
      <c r="B24" s="158" t="s">
        <v>565</v>
      </c>
      <c r="C24" s="159" t="s">
        <v>264</v>
      </c>
      <c r="D24" s="224" t="s">
        <v>190</v>
      </c>
      <c r="E24" s="224"/>
      <c r="F24" s="438">
        <f>SUM(F25:F41)</f>
        <v>2405.921875</v>
      </c>
      <c r="G24" s="224"/>
      <c r="H24" s="439"/>
      <c r="I24" s="575"/>
      <c r="J24" s="562"/>
      <c r="K24" s="721">
        <v>4937.421875</v>
      </c>
      <c r="L24" s="282"/>
      <c r="M24" s="282"/>
      <c r="N24" s="491"/>
      <c r="O24" s="282"/>
      <c r="P24" s="282"/>
    </row>
    <row r="25" spans="1:16" ht="18" customHeight="1">
      <c r="A25" s="101"/>
      <c r="B25" s="72"/>
      <c r="C25" s="343" t="s">
        <v>331</v>
      </c>
      <c r="D25" s="354" t="s">
        <v>577</v>
      </c>
      <c r="E25" s="72" t="s">
        <v>447</v>
      </c>
      <c r="F25" s="766">
        <v>882</v>
      </c>
      <c r="G25" s="72"/>
      <c r="H25" s="715" t="s">
        <v>453</v>
      </c>
      <c r="I25" s="508"/>
      <c r="J25" s="222"/>
      <c r="K25" s="720"/>
      <c r="L25" s="282"/>
      <c r="M25" s="282"/>
      <c r="N25" s="282"/>
      <c r="O25" s="282"/>
      <c r="P25" s="282"/>
    </row>
    <row r="26" spans="1:16">
      <c r="A26" s="101"/>
      <c r="B26" s="72"/>
      <c r="C26" s="344" t="s">
        <v>317</v>
      </c>
      <c r="D26" s="72" t="s">
        <v>162</v>
      </c>
      <c r="E26" s="72" t="s">
        <v>143</v>
      </c>
      <c r="F26" s="141">
        <v>287.109375</v>
      </c>
      <c r="G26" s="72"/>
      <c r="H26" s="72" t="s">
        <v>142</v>
      </c>
      <c r="I26" s="508"/>
      <c r="J26" s="222"/>
      <c r="K26" s="720"/>
      <c r="L26" s="282"/>
      <c r="M26" s="282"/>
      <c r="N26" s="282"/>
      <c r="O26" s="282"/>
      <c r="P26" s="282"/>
    </row>
    <row r="27" spans="1:16">
      <c r="A27" s="101"/>
      <c r="B27" s="72"/>
      <c r="C27" s="343"/>
      <c r="D27" s="72" t="s">
        <v>318</v>
      </c>
      <c r="E27" s="72" t="s">
        <v>198</v>
      </c>
      <c r="F27" s="141">
        <v>419.53125</v>
      </c>
      <c r="G27" s="72"/>
      <c r="H27" s="72" t="s">
        <v>142</v>
      </c>
      <c r="I27" s="508"/>
      <c r="J27" s="222"/>
      <c r="K27" s="720"/>
      <c r="L27" s="282"/>
      <c r="M27" s="282"/>
      <c r="N27" s="282"/>
      <c r="O27" s="282"/>
      <c r="P27" s="282"/>
    </row>
    <row r="28" spans="1:16">
      <c r="A28" s="101"/>
      <c r="B28" s="72"/>
      <c r="C28" s="343"/>
      <c r="D28" s="72" t="s">
        <v>319</v>
      </c>
      <c r="E28" s="72" t="s">
        <v>144</v>
      </c>
      <c r="F28" s="141">
        <v>90.234375</v>
      </c>
      <c r="G28" s="72"/>
      <c r="H28" s="72" t="s">
        <v>142</v>
      </c>
      <c r="I28" s="508"/>
      <c r="J28" s="222"/>
      <c r="K28" s="720"/>
      <c r="L28" s="282"/>
      <c r="M28" s="282"/>
      <c r="N28" s="282"/>
      <c r="O28" s="282"/>
      <c r="P28" s="282"/>
    </row>
    <row r="29" spans="1:16">
      <c r="A29" s="101"/>
      <c r="B29" s="72"/>
      <c r="C29" s="343"/>
      <c r="D29" s="72" t="s">
        <v>199</v>
      </c>
      <c r="E29" s="72" t="s">
        <v>143</v>
      </c>
      <c r="F29" s="141">
        <v>46.875</v>
      </c>
      <c r="G29" s="72"/>
      <c r="H29" s="72" t="s">
        <v>145</v>
      </c>
      <c r="I29" s="508"/>
      <c r="J29" s="222"/>
      <c r="K29" s="720"/>
      <c r="L29" s="282"/>
      <c r="M29" s="282"/>
      <c r="N29" s="282"/>
      <c r="O29" s="282"/>
      <c r="P29" s="282"/>
    </row>
    <row r="30" spans="1:16">
      <c r="A30" s="101"/>
      <c r="B30" s="72"/>
      <c r="C30" s="343"/>
      <c r="D30" s="72" t="s">
        <v>320</v>
      </c>
      <c r="E30" s="72" t="s">
        <v>144</v>
      </c>
      <c r="F30" s="141">
        <v>51.5625</v>
      </c>
      <c r="G30" s="72"/>
      <c r="H30" s="72" t="s">
        <v>101</v>
      </c>
      <c r="I30" s="508"/>
      <c r="J30" s="222"/>
      <c r="K30" s="720"/>
      <c r="L30" s="282"/>
      <c r="M30" s="282"/>
      <c r="N30" s="282"/>
      <c r="O30" s="282"/>
      <c r="P30" s="282"/>
    </row>
    <row r="31" spans="1:16">
      <c r="A31" s="101"/>
      <c r="B31" s="72"/>
      <c r="C31" s="343"/>
      <c r="D31" s="72" t="s">
        <v>568</v>
      </c>
      <c r="E31" s="72" t="s">
        <v>263</v>
      </c>
      <c r="F31" s="141">
        <v>137</v>
      </c>
      <c r="G31" s="72"/>
      <c r="H31" s="72" t="s">
        <v>142</v>
      </c>
      <c r="I31" s="508"/>
      <c r="J31" s="222"/>
      <c r="K31" s="720"/>
      <c r="L31" s="282"/>
      <c r="M31" s="282"/>
      <c r="N31" s="282"/>
      <c r="O31" s="282"/>
      <c r="P31" s="282"/>
    </row>
    <row r="32" spans="1:16">
      <c r="A32" s="101"/>
      <c r="B32" s="72"/>
      <c r="C32" s="345" t="s">
        <v>321</v>
      </c>
      <c r="D32" s="72"/>
      <c r="E32" s="72"/>
      <c r="F32" s="141"/>
      <c r="G32" s="72"/>
      <c r="H32" s="72"/>
      <c r="I32" s="508"/>
      <c r="J32" s="222"/>
      <c r="K32" s="720"/>
      <c r="L32" s="282"/>
      <c r="M32" s="282"/>
      <c r="N32" s="282"/>
      <c r="O32" s="282"/>
      <c r="P32" s="282"/>
    </row>
    <row r="33" spans="1:16">
      <c r="A33" s="101"/>
      <c r="B33" s="72"/>
      <c r="C33" s="346"/>
      <c r="D33" s="72" t="s">
        <v>262</v>
      </c>
      <c r="E33" s="72" t="s">
        <v>322</v>
      </c>
      <c r="F33" s="141">
        <v>70.3125</v>
      </c>
      <c r="G33" s="72"/>
      <c r="H33" s="72" t="s">
        <v>141</v>
      </c>
      <c r="I33" s="508"/>
      <c r="J33" s="222"/>
      <c r="K33" s="720"/>
      <c r="L33" s="282"/>
      <c r="M33" s="282"/>
      <c r="N33" s="282"/>
      <c r="O33" s="282"/>
      <c r="P33" s="282"/>
    </row>
    <row r="34" spans="1:16">
      <c r="A34" s="101"/>
      <c r="B34" s="72"/>
      <c r="C34" s="346"/>
      <c r="D34" s="72" t="s">
        <v>323</v>
      </c>
      <c r="E34" s="72" t="s">
        <v>324</v>
      </c>
      <c r="F34" s="141">
        <v>58.59375</v>
      </c>
      <c r="G34" s="72"/>
      <c r="H34" s="72" t="s">
        <v>142</v>
      </c>
      <c r="I34" s="508"/>
      <c r="J34" s="222"/>
      <c r="K34" s="720"/>
      <c r="L34" s="282"/>
      <c r="M34" s="282"/>
      <c r="N34" s="282"/>
      <c r="O34" s="282"/>
      <c r="P34" s="282"/>
    </row>
    <row r="35" spans="1:16">
      <c r="A35" s="101"/>
      <c r="B35" s="72"/>
      <c r="C35" s="346"/>
      <c r="D35" s="72" t="s">
        <v>197</v>
      </c>
      <c r="E35" s="72" t="s">
        <v>198</v>
      </c>
      <c r="F35" s="141">
        <v>105.46875</v>
      </c>
      <c r="G35" s="72"/>
      <c r="H35" s="72" t="s">
        <v>145</v>
      </c>
      <c r="I35" s="508"/>
      <c r="J35" s="222"/>
      <c r="K35" s="720"/>
      <c r="L35" s="282"/>
      <c r="M35" s="282"/>
      <c r="N35" s="282"/>
      <c r="O35" s="282"/>
      <c r="P35" s="282"/>
    </row>
    <row r="36" spans="1:16">
      <c r="A36" s="101"/>
      <c r="B36" s="72"/>
      <c r="C36" s="346"/>
      <c r="D36" s="72" t="s">
        <v>325</v>
      </c>
      <c r="E36" s="72" t="s">
        <v>326</v>
      </c>
      <c r="F36" s="141">
        <v>32.8125</v>
      </c>
      <c r="G36" s="72"/>
      <c r="H36" s="72" t="s">
        <v>101</v>
      </c>
      <c r="I36" s="508"/>
      <c r="J36" s="222"/>
      <c r="K36" s="720"/>
      <c r="L36" s="282"/>
      <c r="M36" s="282"/>
      <c r="N36" s="282"/>
      <c r="O36" s="282"/>
      <c r="P36" s="282"/>
    </row>
    <row r="37" spans="1:16">
      <c r="A37" s="101"/>
      <c r="B37" s="72"/>
      <c r="C37" s="346"/>
      <c r="D37" s="72" t="s">
        <v>327</v>
      </c>
      <c r="E37" s="72" t="s">
        <v>143</v>
      </c>
      <c r="F37" s="141">
        <v>15.234375</v>
      </c>
      <c r="G37" s="72"/>
      <c r="H37" s="72" t="s">
        <v>101</v>
      </c>
      <c r="I37" s="508"/>
      <c r="J37" s="222"/>
      <c r="K37" s="720"/>
      <c r="L37" s="282"/>
      <c r="M37" s="282"/>
      <c r="N37" s="282"/>
      <c r="O37" s="282"/>
      <c r="P37" s="282"/>
    </row>
    <row r="38" spans="1:16">
      <c r="A38" s="101"/>
      <c r="B38" s="72"/>
      <c r="C38" s="345" t="s">
        <v>328</v>
      </c>
      <c r="D38" s="72"/>
      <c r="E38" s="72"/>
      <c r="F38" s="141"/>
      <c r="G38" s="72"/>
      <c r="H38" s="72"/>
      <c r="I38" s="102"/>
      <c r="K38" s="720"/>
      <c r="L38" s="282"/>
      <c r="M38" s="282"/>
      <c r="N38" s="282"/>
      <c r="O38" s="282"/>
      <c r="P38" s="282"/>
    </row>
    <row r="39" spans="1:16">
      <c r="A39" s="101"/>
      <c r="B39" s="72"/>
      <c r="C39" s="343"/>
      <c r="D39" s="72" t="s">
        <v>568</v>
      </c>
      <c r="E39" s="72" t="s">
        <v>324</v>
      </c>
      <c r="F39" s="141">
        <v>137</v>
      </c>
      <c r="G39" s="72"/>
      <c r="H39" s="72" t="s">
        <v>142</v>
      </c>
      <c r="I39" s="508"/>
      <c r="J39" s="222"/>
      <c r="K39" s="720"/>
      <c r="L39" s="282"/>
      <c r="M39" s="282"/>
      <c r="N39" s="282"/>
      <c r="O39" s="282"/>
      <c r="P39" s="282"/>
    </row>
    <row r="40" spans="1:16">
      <c r="A40" s="101"/>
      <c r="B40" s="72"/>
      <c r="C40" s="343"/>
      <c r="D40" s="72" t="s">
        <v>329</v>
      </c>
      <c r="E40" s="72" t="s">
        <v>198</v>
      </c>
      <c r="F40" s="141">
        <v>49.21875</v>
      </c>
      <c r="G40" s="72"/>
      <c r="H40" s="72" t="s">
        <v>142</v>
      </c>
      <c r="I40" s="508"/>
      <c r="J40" s="222"/>
      <c r="K40" s="720"/>
      <c r="L40" s="282"/>
      <c r="M40" s="282"/>
      <c r="N40" s="282"/>
      <c r="O40" s="282"/>
      <c r="P40" s="282"/>
    </row>
    <row r="41" spans="1:16">
      <c r="A41" s="101"/>
      <c r="B41" s="72"/>
      <c r="C41" s="343"/>
      <c r="D41" s="72" t="s">
        <v>330</v>
      </c>
      <c r="E41" s="72" t="s">
        <v>143</v>
      </c>
      <c r="F41" s="141">
        <v>22.96875</v>
      </c>
      <c r="G41" s="72"/>
      <c r="H41" s="72" t="s">
        <v>142</v>
      </c>
      <c r="I41" s="508"/>
      <c r="J41" s="222"/>
      <c r="K41" s="720"/>
      <c r="L41" s="282"/>
      <c r="M41" s="282"/>
      <c r="N41" s="282"/>
      <c r="O41" s="282"/>
      <c r="P41" s="282"/>
    </row>
    <row r="42" spans="1:16">
      <c r="A42" s="53"/>
      <c r="B42" s="180"/>
      <c r="C42" s="91"/>
      <c r="D42" s="120"/>
      <c r="E42" s="120"/>
      <c r="F42" s="140"/>
      <c r="G42" s="120"/>
      <c r="H42" s="120"/>
      <c r="I42" s="574"/>
      <c r="J42" s="486"/>
      <c r="K42" s="720"/>
      <c r="L42" s="282"/>
      <c r="M42" s="282"/>
      <c r="N42" s="282"/>
      <c r="O42" s="282"/>
      <c r="P42" s="282"/>
    </row>
    <row r="43" spans="1:16">
      <c r="A43" s="153"/>
      <c r="B43" s="300" t="s">
        <v>589</v>
      </c>
      <c r="C43" s="154" t="s">
        <v>265</v>
      </c>
      <c r="D43" s="155" t="s">
        <v>190</v>
      </c>
      <c r="E43" s="155"/>
      <c r="F43" s="156">
        <v>500</v>
      </c>
      <c r="G43" s="155"/>
      <c r="H43" s="155" t="s">
        <v>145</v>
      </c>
      <c r="I43" s="594" t="s">
        <v>393</v>
      </c>
      <c r="J43" s="486"/>
      <c r="K43" s="720">
        <v>500</v>
      </c>
      <c r="L43" s="282"/>
      <c r="M43" s="282"/>
      <c r="N43" s="491"/>
      <c r="O43" s="282"/>
      <c r="P43" s="282"/>
    </row>
    <row r="44" spans="1:16">
      <c r="A44" s="53"/>
      <c r="B44" s="55"/>
      <c r="C44" s="91"/>
      <c r="D44" s="55"/>
      <c r="E44" s="55"/>
      <c r="F44" s="66"/>
      <c r="G44" s="55"/>
      <c r="H44" s="55"/>
      <c r="I44" s="576"/>
      <c r="J44" s="486"/>
      <c r="K44" s="720"/>
      <c r="L44" s="282"/>
      <c r="M44" s="282"/>
      <c r="N44" s="491"/>
      <c r="O44" s="282"/>
      <c r="P44" s="282"/>
    </row>
    <row r="45" spans="1:16">
      <c r="A45" s="377"/>
      <c r="B45" s="321"/>
      <c r="C45" s="322" t="s">
        <v>272</v>
      </c>
      <c r="D45" s="319"/>
      <c r="E45" s="319"/>
      <c r="F45" s="320">
        <f>SUM(F47,F58,F77)</f>
        <v>93876.237500000003</v>
      </c>
      <c r="G45" s="319"/>
      <c r="H45" s="319"/>
      <c r="I45" s="577"/>
      <c r="J45" s="491"/>
      <c r="K45" s="720">
        <v>218150.6875</v>
      </c>
      <c r="L45" s="282"/>
      <c r="M45" s="282"/>
      <c r="N45" s="491"/>
      <c r="O45" s="282"/>
      <c r="P45" s="282"/>
    </row>
    <row r="46" spans="1:16">
      <c r="A46" s="53"/>
      <c r="B46" s="399"/>
      <c r="C46" s="296"/>
      <c r="D46" s="55"/>
      <c r="E46" s="55"/>
      <c r="F46" s="66"/>
      <c r="G46" s="55"/>
      <c r="H46" s="55"/>
      <c r="I46" s="576"/>
      <c r="J46" s="486"/>
      <c r="K46" s="720"/>
      <c r="L46" s="282"/>
      <c r="M46" s="282"/>
      <c r="N46" s="491"/>
      <c r="O46" s="282"/>
      <c r="P46" s="282"/>
    </row>
    <row r="47" spans="1:16">
      <c r="A47" s="153"/>
      <c r="B47" s="179" t="s">
        <v>590</v>
      </c>
      <c r="C47" s="159" t="s">
        <v>385</v>
      </c>
      <c r="D47" s="196" t="s">
        <v>576</v>
      </c>
      <c r="E47" s="155"/>
      <c r="F47" s="160">
        <f>F54+F56</f>
        <v>73596.3</v>
      </c>
      <c r="G47" s="155"/>
      <c r="H47" s="155"/>
      <c r="I47" s="578"/>
      <c r="J47" s="282"/>
      <c r="K47" s="720">
        <v>175889</v>
      </c>
      <c r="L47" s="282"/>
      <c r="M47" s="282"/>
      <c r="N47" s="491"/>
      <c r="O47" s="282"/>
      <c r="P47" s="282"/>
    </row>
    <row r="48" spans="1:16">
      <c r="A48" s="53"/>
      <c r="B48" s="135"/>
      <c r="D48" s="55" t="s">
        <v>454</v>
      </c>
      <c r="E48" s="55" t="s">
        <v>447</v>
      </c>
      <c r="F48" s="768">
        <v>15294.3</v>
      </c>
      <c r="G48" s="107"/>
      <c r="H48" s="715" t="s">
        <v>101</v>
      </c>
      <c r="I48" s="579"/>
      <c r="J48" s="561"/>
      <c r="K48" s="720"/>
      <c r="L48" s="282"/>
      <c r="M48" s="282"/>
      <c r="N48" s="282"/>
      <c r="O48" s="282"/>
      <c r="P48" s="282"/>
    </row>
    <row r="49" spans="1:16">
      <c r="A49" s="53"/>
      <c r="B49" s="180"/>
      <c r="C49" s="72"/>
      <c r="D49" s="317" t="s">
        <v>456</v>
      </c>
      <c r="E49" s="107" t="s">
        <v>257</v>
      </c>
      <c r="F49" s="316">
        <v>4510</v>
      </c>
      <c r="G49" s="107"/>
      <c r="H49" s="715" t="s">
        <v>101</v>
      </c>
      <c r="I49" s="579"/>
      <c r="J49" s="561"/>
      <c r="K49" s="720"/>
      <c r="L49" s="282"/>
      <c r="M49" s="282"/>
      <c r="N49" s="282"/>
      <c r="O49" s="282"/>
      <c r="P49" s="282"/>
    </row>
    <row r="50" spans="1:16">
      <c r="A50" s="53"/>
      <c r="B50" s="180"/>
      <c r="C50" s="72"/>
      <c r="D50" s="317" t="s">
        <v>575</v>
      </c>
      <c r="E50" s="107" t="s">
        <v>574</v>
      </c>
      <c r="F50" s="316">
        <v>43552</v>
      </c>
      <c r="G50" s="107"/>
      <c r="H50" s="715" t="s">
        <v>101</v>
      </c>
      <c r="I50" s="579"/>
      <c r="J50" s="561"/>
      <c r="K50" s="720"/>
      <c r="L50" s="282"/>
      <c r="M50" s="282"/>
      <c r="N50" s="282"/>
      <c r="O50" s="282"/>
      <c r="P50" s="282"/>
    </row>
    <row r="51" spans="1:16">
      <c r="A51" s="53"/>
      <c r="B51" s="180"/>
      <c r="C51" s="72"/>
      <c r="D51" s="307" t="s">
        <v>224</v>
      </c>
      <c r="E51" s="318" t="s">
        <v>95</v>
      </c>
      <c r="F51" s="316">
        <v>3840</v>
      </c>
      <c r="G51" s="100"/>
      <c r="H51" s="318" t="s">
        <v>105</v>
      </c>
      <c r="I51" s="579"/>
      <c r="J51" s="561"/>
      <c r="K51" s="720"/>
      <c r="L51" s="282"/>
      <c r="M51" s="282"/>
      <c r="N51" s="282"/>
      <c r="O51" s="282"/>
      <c r="P51" s="282"/>
    </row>
    <row r="52" spans="1:16">
      <c r="A52" s="53"/>
      <c r="B52" s="180"/>
      <c r="C52" s="72"/>
      <c r="D52" s="523" t="s">
        <v>96</v>
      </c>
      <c r="E52" s="107" t="s">
        <v>95</v>
      </c>
      <c r="F52" s="56">
        <v>2400</v>
      </c>
      <c r="G52" s="619"/>
      <c r="H52" s="107" t="s">
        <v>105</v>
      </c>
      <c r="I52" s="579"/>
      <c r="J52" s="561"/>
      <c r="K52" s="720"/>
      <c r="L52" s="282"/>
      <c r="M52" s="282"/>
      <c r="N52" s="282"/>
      <c r="O52" s="282"/>
      <c r="P52" s="282"/>
    </row>
    <row r="53" spans="1:16">
      <c r="A53" s="53"/>
      <c r="B53" s="180"/>
      <c r="C53" s="72"/>
      <c r="D53" s="307"/>
      <c r="E53" s="318"/>
      <c r="F53" s="316"/>
      <c r="G53" s="100"/>
      <c r="H53" s="722"/>
      <c r="I53" s="579"/>
      <c r="J53" s="561"/>
      <c r="K53" s="720"/>
      <c r="L53" s="282"/>
      <c r="M53" s="282"/>
      <c r="N53" s="282"/>
      <c r="O53" s="282"/>
      <c r="P53" s="282"/>
    </row>
    <row r="54" spans="1:16">
      <c r="A54" s="53"/>
      <c r="B54" s="180"/>
      <c r="C54" s="72"/>
      <c r="D54" s="308" t="s">
        <v>314</v>
      </c>
      <c r="E54" s="309"/>
      <c r="F54" s="580">
        <f>SUM(F48:F53)</f>
        <v>69596.3</v>
      </c>
      <c r="G54" s="310"/>
      <c r="H54" s="311"/>
      <c r="I54" s="581"/>
      <c r="J54" s="560"/>
      <c r="K54" s="720">
        <v>171889</v>
      </c>
      <c r="L54" s="282"/>
      <c r="M54" s="282"/>
      <c r="N54" s="282"/>
      <c r="O54" s="282"/>
      <c r="P54" s="282"/>
    </row>
    <row r="55" spans="1:16">
      <c r="A55" s="53"/>
      <c r="B55" s="180"/>
      <c r="C55" s="72"/>
      <c r="D55" s="72"/>
      <c r="E55" s="72"/>
      <c r="F55" s="72"/>
      <c r="G55" s="72"/>
      <c r="H55" s="72"/>
      <c r="I55" s="582"/>
      <c r="J55" s="561"/>
      <c r="K55" s="720"/>
      <c r="L55" s="282"/>
      <c r="M55" s="282"/>
      <c r="N55" s="282"/>
      <c r="O55" s="282"/>
      <c r="P55" s="282"/>
    </row>
    <row r="56" spans="1:16">
      <c r="A56" s="53"/>
      <c r="B56" s="55"/>
      <c r="D56" s="312" t="s">
        <v>225</v>
      </c>
      <c r="E56" s="167"/>
      <c r="F56" s="315">
        <v>4000</v>
      </c>
      <c r="G56" s="260"/>
      <c r="H56" s="313" t="s">
        <v>145</v>
      </c>
      <c r="I56" s="583"/>
      <c r="J56" s="561"/>
      <c r="K56" s="720">
        <v>4000</v>
      </c>
      <c r="L56" s="282"/>
      <c r="M56" s="282"/>
      <c r="N56" s="282"/>
      <c r="O56" s="282"/>
      <c r="P56" s="282"/>
    </row>
    <row r="57" spans="1:16">
      <c r="A57" s="53"/>
      <c r="B57" s="180"/>
      <c r="C57" s="91"/>
      <c r="D57" s="55"/>
      <c r="E57" s="120"/>
      <c r="F57" s="59"/>
      <c r="G57" s="55"/>
      <c r="H57" s="120"/>
      <c r="I57" s="574"/>
      <c r="J57" s="486"/>
      <c r="K57" s="720"/>
      <c r="L57" s="282"/>
      <c r="M57" s="282"/>
      <c r="N57" s="282"/>
      <c r="O57" s="282"/>
      <c r="P57" s="282"/>
    </row>
    <row r="58" spans="1:16" ht="16.25" thickBot="1">
      <c r="A58" s="153"/>
      <c r="B58" s="179" t="s">
        <v>591</v>
      </c>
      <c r="C58" s="159" t="s">
        <v>277</v>
      </c>
      <c r="D58" s="196" t="s">
        <v>190</v>
      </c>
      <c r="E58" s="155"/>
      <c r="F58" s="160">
        <f>SUM(F59:F75)</f>
        <v>19779.9375</v>
      </c>
      <c r="G58" s="161"/>
      <c r="H58" s="161"/>
      <c r="I58" s="584"/>
      <c r="J58" s="491"/>
      <c r="K58" s="721">
        <v>41761.6875</v>
      </c>
      <c r="L58" s="491"/>
      <c r="M58" s="282"/>
      <c r="N58" s="491"/>
      <c r="O58" s="282"/>
      <c r="P58" s="282"/>
    </row>
    <row r="59" spans="1:16" ht="17.25" customHeight="1">
      <c r="A59" s="55"/>
      <c r="B59" s="610"/>
      <c r="C59" s="865" t="s">
        <v>455</v>
      </c>
      <c r="D59" s="354" t="s">
        <v>332</v>
      </c>
      <c r="E59" s="72" t="s">
        <v>447</v>
      </c>
      <c r="F59" s="351">
        <v>4642.5</v>
      </c>
      <c r="G59" s="352"/>
      <c r="H59" s="250" t="s">
        <v>101</v>
      </c>
      <c r="I59" s="585"/>
      <c r="J59" s="222"/>
      <c r="K59" s="721"/>
      <c r="L59" s="491"/>
      <c r="M59" s="282"/>
      <c r="N59" s="491"/>
      <c r="O59" s="282"/>
      <c r="P59" s="282"/>
    </row>
    <row r="60" spans="1:16">
      <c r="A60" s="55"/>
      <c r="B60" s="610"/>
      <c r="C60" s="866" t="s">
        <v>317</v>
      </c>
      <c r="D60" s="332" t="s">
        <v>162</v>
      </c>
      <c r="E60" s="72" t="s">
        <v>95</v>
      </c>
      <c r="F60" s="141">
        <v>2985.9375</v>
      </c>
      <c r="G60" s="353"/>
      <c r="H60" s="72" t="s">
        <v>142</v>
      </c>
      <c r="I60" s="508"/>
      <c r="J60" s="222"/>
      <c r="K60" s="721"/>
      <c r="L60" s="491"/>
      <c r="M60" s="282"/>
      <c r="N60" s="491"/>
      <c r="O60" s="282"/>
      <c r="P60" s="282"/>
    </row>
    <row r="61" spans="1:16">
      <c r="A61" s="55"/>
      <c r="B61" s="610"/>
      <c r="C61" s="867"/>
      <c r="D61" s="332" t="s">
        <v>318</v>
      </c>
      <c r="E61" s="72" t="s">
        <v>198</v>
      </c>
      <c r="F61" s="141">
        <v>4363.125</v>
      </c>
      <c r="G61" s="353"/>
      <c r="H61" s="72" t="s">
        <v>142</v>
      </c>
      <c r="I61" s="508"/>
      <c r="J61" s="222"/>
      <c r="K61" s="721"/>
      <c r="L61" s="491"/>
      <c r="M61" s="282"/>
      <c r="N61" s="491"/>
      <c r="O61" s="282"/>
      <c r="P61" s="282"/>
    </row>
    <row r="62" spans="1:16">
      <c r="A62" s="55"/>
      <c r="B62" s="610"/>
      <c r="C62" s="867"/>
      <c r="D62" s="332" t="s">
        <v>319</v>
      </c>
      <c r="E62" s="72" t="s">
        <v>144</v>
      </c>
      <c r="F62" s="141">
        <v>938.4375</v>
      </c>
      <c r="G62" s="353"/>
      <c r="H62" s="72" t="s">
        <v>142</v>
      </c>
      <c r="I62" s="508"/>
      <c r="J62" s="222"/>
      <c r="K62" s="721"/>
      <c r="L62" s="491"/>
      <c r="M62" s="282"/>
      <c r="N62" s="491"/>
      <c r="O62" s="282"/>
      <c r="P62" s="282"/>
    </row>
    <row r="63" spans="1:16">
      <c r="A63" s="55"/>
      <c r="B63" s="610"/>
      <c r="C63" s="867"/>
      <c r="D63" s="332" t="s">
        <v>199</v>
      </c>
      <c r="E63" s="72" t="s">
        <v>95</v>
      </c>
      <c r="F63" s="141">
        <v>487.5</v>
      </c>
      <c r="G63" s="353"/>
      <c r="H63" s="72" t="s">
        <v>145</v>
      </c>
      <c r="I63" s="508"/>
      <c r="J63" s="222"/>
      <c r="K63" s="721"/>
      <c r="L63" s="491"/>
      <c r="M63" s="282"/>
      <c r="N63" s="491"/>
      <c r="O63" s="282"/>
      <c r="P63" s="282"/>
    </row>
    <row r="64" spans="1:16">
      <c r="A64" s="55"/>
      <c r="B64" s="610"/>
      <c r="C64" s="867"/>
      <c r="D64" s="332" t="s">
        <v>320</v>
      </c>
      <c r="E64" s="72" t="s">
        <v>144</v>
      </c>
      <c r="F64" s="141">
        <v>536.25</v>
      </c>
      <c r="G64" s="72"/>
      <c r="H64" s="72" t="s">
        <v>101</v>
      </c>
      <c r="I64" s="508"/>
      <c r="J64" s="222"/>
      <c r="K64" s="721"/>
      <c r="L64" s="491"/>
      <c r="M64" s="282"/>
      <c r="N64" s="491"/>
      <c r="O64" s="282"/>
      <c r="P64" s="282"/>
    </row>
    <row r="65" spans="1:16">
      <c r="A65" s="55"/>
      <c r="B65" s="610"/>
      <c r="C65" s="867"/>
      <c r="D65" s="332" t="s">
        <v>568</v>
      </c>
      <c r="E65" s="72" t="s">
        <v>95</v>
      </c>
      <c r="F65" s="141">
        <v>1407</v>
      </c>
      <c r="G65" s="72"/>
      <c r="H65" s="72" t="s">
        <v>142</v>
      </c>
      <c r="I65" s="508"/>
      <c r="J65" s="222"/>
      <c r="K65" s="721"/>
      <c r="L65" s="491"/>
      <c r="M65" s="282"/>
      <c r="N65" s="491"/>
      <c r="O65" s="282"/>
      <c r="P65" s="282"/>
    </row>
    <row r="66" spans="1:16">
      <c r="A66" s="55"/>
      <c r="B66" s="610"/>
      <c r="C66" s="868" t="s">
        <v>321</v>
      </c>
      <c r="D66" s="332"/>
      <c r="E66" s="72"/>
      <c r="F66" s="141"/>
      <c r="G66" s="72"/>
      <c r="H66" s="72"/>
      <c r="I66" s="508"/>
      <c r="J66" s="222"/>
      <c r="K66" s="721"/>
      <c r="L66" s="491"/>
      <c r="M66" s="282"/>
      <c r="N66" s="491"/>
      <c r="O66" s="282"/>
      <c r="P66" s="282"/>
    </row>
    <row r="67" spans="1:16">
      <c r="A67" s="55"/>
      <c r="B67" s="610"/>
      <c r="C67" s="869"/>
      <c r="D67" s="332" t="s">
        <v>262</v>
      </c>
      <c r="E67" s="72" t="s">
        <v>95</v>
      </c>
      <c r="F67" s="141">
        <v>731.25</v>
      </c>
      <c r="G67" s="72"/>
      <c r="H67" s="72" t="s">
        <v>142</v>
      </c>
      <c r="I67" s="508"/>
      <c r="J67" s="222"/>
      <c r="K67" s="721"/>
      <c r="L67" s="491"/>
      <c r="M67" s="282"/>
      <c r="N67" s="491"/>
      <c r="O67" s="282"/>
      <c r="P67" s="282"/>
    </row>
    <row r="68" spans="1:16">
      <c r="A68" s="55"/>
      <c r="B68" s="610"/>
      <c r="C68" s="869"/>
      <c r="D68" s="332" t="s">
        <v>323</v>
      </c>
      <c r="E68" s="72" t="s">
        <v>95</v>
      </c>
      <c r="F68" s="141">
        <v>609.375</v>
      </c>
      <c r="G68" s="72"/>
      <c r="H68" s="72" t="s">
        <v>142</v>
      </c>
      <c r="I68" s="508"/>
      <c r="J68" s="222"/>
      <c r="K68" s="721"/>
      <c r="L68" s="491"/>
      <c r="M68" s="282"/>
      <c r="N68" s="491"/>
      <c r="O68" s="282"/>
      <c r="P68" s="282"/>
    </row>
    <row r="69" spans="1:16">
      <c r="A69" s="55"/>
      <c r="B69" s="610"/>
      <c r="C69" s="869"/>
      <c r="D69" s="332" t="s">
        <v>197</v>
      </c>
      <c r="E69" s="72" t="s">
        <v>198</v>
      </c>
      <c r="F69" s="141">
        <v>1096.875</v>
      </c>
      <c r="G69" s="72"/>
      <c r="H69" s="72" t="s">
        <v>145</v>
      </c>
      <c r="I69" s="508"/>
      <c r="J69" s="222"/>
      <c r="K69" s="721"/>
      <c r="L69" s="491"/>
      <c r="M69" s="282"/>
      <c r="N69" s="491"/>
      <c r="O69" s="282"/>
      <c r="P69" s="282"/>
    </row>
    <row r="70" spans="1:16">
      <c r="A70" s="55"/>
      <c r="B70" s="610"/>
      <c r="C70" s="869"/>
      <c r="D70" s="332" t="s">
        <v>325</v>
      </c>
      <c r="E70" s="72" t="s">
        <v>198</v>
      </c>
      <c r="F70" s="141">
        <v>341.25</v>
      </c>
      <c r="G70" s="72"/>
      <c r="H70" s="72" t="s">
        <v>101</v>
      </c>
      <c r="I70" s="508"/>
      <c r="J70" s="222"/>
      <c r="K70" s="721"/>
      <c r="L70" s="491"/>
      <c r="M70" s="282"/>
      <c r="N70" s="491"/>
      <c r="O70" s="282"/>
      <c r="P70" s="282"/>
    </row>
    <row r="71" spans="1:16">
      <c r="A71" s="55"/>
      <c r="B71" s="610"/>
      <c r="C71" s="869"/>
      <c r="D71" s="332" t="s">
        <v>327</v>
      </c>
      <c r="E71" s="72" t="s">
        <v>95</v>
      </c>
      <c r="F71" s="141">
        <v>158.4375</v>
      </c>
      <c r="G71" s="72"/>
      <c r="H71" s="72" t="s">
        <v>101</v>
      </c>
      <c r="I71" s="508"/>
      <c r="J71" s="222"/>
      <c r="K71" s="721"/>
      <c r="L71" s="491"/>
      <c r="M71" s="282"/>
      <c r="N71" s="491"/>
      <c r="O71" s="282"/>
      <c r="P71" s="282"/>
    </row>
    <row r="72" spans="1:16">
      <c r="A72" s="55"/>
      <c r="B72" s="610"/>
      <c r="C72" s="870" t="s">
        <v>328</v>
      </c>
      <c r="D72" s="332"/>
      <c r="E72" s="72"/>
      <c r="F72" s="141"/>
      <c r="G72" s="72"/>
      <c r="H72" s="72"/>
      <c r="I72" s="102"/>
      <c r="K72" s="721"/>
      <c r="L72" s="491"/>
      <c r="M72" s="282"/>
      <c r="N72" s="491"/>
      <c r="O72" s="282"/>
      <c r="P72" s="282"/>
    </row>
    <row r="73" spans="1:16">
      <c r="A73" s="55"/>
      <c r="B73" s="610"/>
      <c r="C73" s="871"/>
      <c r="D73" s="332" t="s">
        <v>262</v>
      </c>
      <c r="E73" s="72" t="s">
        <v>95</v>
      </c>
      <c r="F73" s="141">
        <v>731.25</v>
      </c>
      <c r="G73" s="72"/>
      <c r="H73" s="72" t="s">
        <v>142</v>
      </c>
      <c r="I73" s="508"/>
      <c r="J73" s="222"/>
      <c r="K73" s="721"/>
      <c r="L73" s="491"/>
      <c r="M73" s="282"/>
      <c r="N73" s="491"/>
      <c r="O73" s="282"/>
      <c r="P73" s="282"/>
    </row>
    <row r="74" spans="1:16">
      <c r="A74" s="55"/>
      <c r="B74" s="610"/>
      <c r="C74" s="871"/>
      <c r="D74" s="332" t="s">
        <v>329</v>
      </c>
      <c r="E74" s="72" t="s">
        <v>198</v>
      </c>
      <c r="F74" s="141">
        <v>511.875</v>
      </c>
      <c r="G74" s="72"/>
      <c r="H74" s="72" t="s">
        <v>142</v>
      </c>
      <c r="I74" s="508"/>
      <c r="J74" s="222"/>
      <c r="K74" s="721"/>
      <c r="L74" s="491"/>
      <c r="M74" s="282"/>
      <c r="N74" s="491"/>
      <c r="O74" s="282"/>
      <c r="P74" s="282"/>
    </row>
    <row r="75" spans="1:16" ht="16.25" thickBot="1">
      <c r="A75" s="55"/>
      <c r="B75" s="610"/>
      <c r="C75" s="872"/>
      <c r="D75" s="332" t="s">
        <v>330</v>
      </c>
      <c r="E75" s="72" t="s">
        <v>95</v>
      </c>
      <c r="F75" s="141">
        <v>238.875</v>
      </c>
      <c r="G75" s="72"/>
      <c r="H75" s="72" t="s">
        <v>142</v>
      </c>
      <c r="I75" s="508"/>
      <c r="J75" s="222"/>
      <c r="K75" s="721"/>
      <c r="L75" s="491"/>
      <c r="M75" s="282"/>
      <c r="N75" s="491"/>
      <c r="O75" s="282"/>
      <c r="P75" s="282"/>
    </row>
    <row r="76" spans="1:16">
      <c r="A76" s="55"/>
      <c r="B76" s="55"/>
      <c r="C76" s="347"/>
      <c r="D76" s="338"/>
      <c r="E76" s="75"/>
      <c r="F76" s="348"/>
      <c r="G76" s="293"/>
      <c r="H76" s="349"/>
      <c r="I76" s="586"/>
      <c r="J76" s="491"/>
      <c r="K76" s="721"/>
      <c r="L76" s="491"/>
      <c r="M76" s="282"/>
      <c r="N76" s="491"/>
      <c r="O76" s="282"/>
      <c r="P76" s="282"/>
    </row>
    <row r="77" spans="1:16">
      <c r="A77" s="195"/>
      <c r="B77" s="398" t="s">
        <v>592</v>
      </c>
      <c r="C77" s="154" t="s">
        <v>278</v>
      </c>
      <c r="D77" s="196" t="s">
        <v>190</v>
      </c>
      <c r="E77" s="196"/>
      <c r="F77" s="157">
        <v>500</v>
      </c>
      <c r="G77" s="196"/>
      <c r="H77" s="196" t="s">
        <v>145</v>
      </c>
      <c r="I77" s="594" t="s">
        <v>394</v>
      </c>
      <c r="J77" s="561"/>
      <c r="K77" s="720"/>
      <c r="L77" s="282"/>
      <c r="M77" s="282"/>
      <c r="N77" s="491"/>
      <c r="O77" s="282"/>
      <c r="P77" s="282"/>
    </row>
    <row r="78" spans="1:16" ht="16.25" thickBot="1">
      <c r="A78" s="171"/>
      <c r="B78" s="379"/>
      <c r="C78" s="146"/>
      <c r="D78" s="147"/>
      <c r="E78" s="147"/>
      <c r="F78" s="148"/>
      <c r="G78" s="147"/>
      <c r="H78" s="149"/>
      <c r="I78" s="587"/>
      <c r="J78" s="487"/>
      <c r="K78" s="720"/>
      <c r="L78" s="220"/>
      <c r="M78" s="220"/>
      <c r="N78" s="220"/>
      <c r="O78" s="220"/>
      <c r="P78" s="220"/>
    </row>
    <row r="79" spans="1:16" s="358" customFormat="1">
      <c r="A79" s="551" t="s">
        <v>382</v>
      </c>
      <c r="B79" s="400"/>
      <c r="C79" s="543" t="s">
        <v>315</v>
      </c>
      <c r="D79" s="355"/>
      <c r="E79" s="355"/>
      <c r="F79" s="356">
        <f>SUM(F80,F90)</f>
        <v>322250.50937500002</v>
      </c>
      <c r="G79" s="355"/>
      <c r="H79" s="357"/>
      <c r="I79" s="588"/>
      <c r="J79" s="879" t="s">
        <v>597</v>
      </c>
      <c r="K79" s="874"/>
      <c r="L79" s="220"/>
      <c r="M79" s="220"/>
      <c r="N79" s="491"/>
      <c r="O79" s="220"/>
      <c r="P79" s="220"/>
    </row>
    <row r="80" spans="1:16">
      <c r="A80" s="176"/>
      <c r="B80" s="158" t="s">
        <v>526</v>
      </c>
      <c r="C80" s="223" t="s">
        <v>386</v>
      </c>
      <c r="D80" s="224" t="s">
        <v>190</v>
      </c>
      <c r="E80" s="224"/>
      <c r="F80" s="178">
        <f>F86+F88</f>
        <v>251357.4</v>
      </c>
      <c r="G80" s="225"/>
      <c r="H80" s="226"/>
      <c r="I80" s="589"/>
      <c r="J80" s="875" t="s">
        <v>598</v>
      </c>
      <c r="K80" s="876"/>
      <c r="L80" s="220"/>
      <c r="M80" s="220"/>
      <c r="N80" s="282"/>
      <c r="O80" s="220"/>
      <c r="P80" s="220"/>
    </row>
    <row r="81" spans="1:16" ht="16.25" thickBot="1">
      <c r="A81" s="53"/>
      <c r="B81" s="180"/>
      <c r="C81" s="91" t="s">
        <v>223</v>
      </c>
      <c r="D81" s="107" t="s">
        <v>279</v>
      </c>
      <c r="E81" s="107" t="s">
        <v>447</v>
      </c>
      <c r="F81" s="768">
        <v>44068.4</v>
      </c>
      <c r="G81" s="201"/>
      <c r="H81" s="120" t="s">
        <v>101</v>
      </c>
      <c r="I81" s="574"/>
      <c r="J81" s="880" t="s">
        <v>599</v>
      </c>
      <c r="K81" s="878"/>
      <c r="L81" s="282"/>
      <c r="M81" s="282"/>
      <c r="N81" s="282"/>
      <c r="O81" s="282"/>
      <c r="P81" s="282"/>
    </row>
    <row r="82" spans="1:16">
      <c r="A82" s="53"/>
      <c r="B82" s="180"/>
      <c r="C82" s="91" t="s">
        <v>222</v>
      </c>
      <c r="D82" s="317" t="s">
        <v>316</v>
      </c>
      <c r="E82" s="107" t="s">
        <v>257</v>
      </c>
      <c r="F82" s="316">
        <v>14302</v>
      </c>
      <c r="G82" s="201"/>
      <c r="H82" s="120" t="s">
        <v>101</v>
      </c>
      <c r="I82" s="574"/>
      <c r="J82" s="486"/>
      <c r="K82" s="720"/>
      <c r="L82" s="282"/>
      <c r="M82" s="282"/>
      <c r="N82" s="282"/>
      <c r="O82" s="282"/>
      <c r="P82" s="282"/>
    </row>
    <row r="83" spans="1:16">
      <c r="A83" s="53"/>
      <c r="B83" s="180"/>
      <c r="C83" s="72"/>
      <c r="D83" s="317" t="s">
        <v>570</v>
      </c>
      <c r="E83" s="107" t="s">
        <v>451</v>
      </c>
      <c r="F83" s="316">
        <v>164832</v>
      </c>
      <c r="G83" s="201"/>
      <c r="H83" s="120" t="s">
        <v>101</v>
      </c>
      <c r="I83" s="574"/>
      <c r="J83" s="486"/>
      <c r="K83" s="720"/>
      <c r="L83" s="282"/>
      <c r="M83" s="282"/>
      <c r="N83" s="282"/>
      <c r="O83" s="282"/>
      <c r="P83" s="282"/>
    </row>
    <row r="84" spans="1:16">
      <c r="A84" s="53"/>
      <c r="B84" s="180"/>
      <c r="C84" s="72"/>
      <c r="D84" s="394" t="s">
        <v>96</v>
      </c>
      <c r="E84" s="55" t="s">
        <v>95</v>
      </c>
      <c r="F84" s="290">
        <v>12000</v>
      </c>
      <c r="G84" s="55"/>
      <c r="H84" s="55" t="s">
        <v>128</v>
      </c>
      <c r="I84" s="574"/>
      <c r="J84" s="486"/>
      <c r="K84" s="720"/>
      <c r="L84" s="282"/>
      <c r="M84" s="282"/>
      <c r="N84" s="282"/>
      <c r="O84" s="282"/>
      <c r="P84" s="282"/>
    </row>
    <row r="85" spans="1:16">
      <c r="A85" s="53"/>
      <c r="B85" s="180"/>
      <c r="C85" s="72"/>
      <c r="D85" s="307" t="s">
        <v>224</v>
      </c>
      <c r="E85" s="318" t="s">
        <v>95</v>
      </c>
      <c r="F85" s="316">
        <v>11520</v>
      </c>
      <c r="G85" s="201"/>
      <c r="H85" s="120" t="s">
        <v>105</v>
      </c>
      <c r="I85" s="574"/>
      <c r="J85" s="486"/>
      <c r="K85" s="720"/>
      <c r="L85" s="282"/>
      <c r="M85" s="282"/>
      <c r="N85" s="282"/>
      <c r="O85" s="282"/>
      <c r="P85" s="282"/>
    </row>
    <row r="86" spans="1:16">
      <c r="A86" s="53"/>
      <c r="B86" s="180"/>
      <c r="C86" s="72"/>
      <c r="D86" s="308" t="s">
        <v>190</v>
      </c>
      <c r="E86" s="309"/>
      <c r="F86" s="580">
        <f>SUM(F81:F85)</f>
        <v>246722.4</v>
      </c>
      <c r="G86" s="310"/>
      <c r="H86" s="311"/>
      <c r="I86" s="590"/>
      <c r="J86" s="486"/>
      <c r="K86" s="720"/>
      <c r="L86" s="282"/>
      <c r="M86" s="282"/>
      <c r="N86" s="282"/>
      <c r="O86" s="282"/>
      <c r="P86" s="282"/>
    </row>
    <row r="87" spans="1:16" s="158" customFormat="1">
      <c r="A87" s="53"/>
      <c r="B87" s="180"/>
      <c r="C87" s="72"/>
      <c r="D87" s="72"/>
      <c r="E87" s="72"/>
      <c r="F87" s="72"/>
      <c r="G87" s="72"/>
      <c r="H87" s="72"/>
      <c r="I87" s="506"/>
      <c r="J87" s="486"/>
      <c r="K87" s="720"/>
      <c r="L87" s="282"/>
      <c r="M87" s="282"/>
      <c r="N87" s="282"/>
      <c r="O87" s="282"/>
      <c r="P87" s="282"/>
    </row>
    <row r="88" spans="1:16">
      <c r="A88" s="53"/>
      <c r="B88" s="180"/>
      <c r="C88" s="72"/>
      <c r="D88" s="91" t="s">
        <v>225</v>
      </c>
      <c r="E88" s="72" t="s">
        <v>131</v>
      </c>
      <c r="F88" s="336">
        <v>4635</v>
      </c>
      <c r="G88" s="76"/>
      <c r="H88" s="120" t="s">
        <v>145</v>
      </c>
      <c r="I88" s="506"/>
      <c r="J88" s="486"/>
      <c r="K88" s="720"/>
      <c r="L88" s="282"/>
      <c r="M88" s="282"/>
      <c r="N88" s="282"/>
      <c r="O88" s="282"/>
      <c r="P88" s="282"/>
    </row>
    <row r="89" spans="1:16" s="158" customFormat="1" ht="16.25" thickBot="1">
      <c r="A89" s="98"/>
      <c r="B89" s="271"/>
      <c r="C89" s="90"/>
      <c r="D89" s="72"/>
      <c r="E89" s="72"/>
      <c r="F89" s="59"/>
      <c r="G89" s="58"/>
      <c r="H89" s="58"/>
      <c r="I89" s="508"/>
      <c r="J89" s="222"/>
      <c r="K89" s="720"/>
      <c r="L89" s="220"/>
      <c r="M89" s="220"/>
      <c r="N89" s="282"/>
      <c r="O89" s="220"/>
      <c r="P89" s="220"/>
    </row>
    <row r="90" spans="1:16" ht="16.25" thickBot="1">
      <c r="A90" s="733"/>
      <c r="B90" s="158" t="s">
        <v>567</v>
      </c>
      <c r="C90" s="231" t="s">
        <v>196</v>
      </c>
      <c r="D90" s="734"/>
      <c r="E90" s="734"/>
      <c r="F90" s="735">
        <f>SUM(F91:F107)</f>
        <v>70893.109375</v>
      </c>
      <c r="G90" s="734"/>
      <c r="H90" s="734"/>
      <c r="I90" s="736"/>
      <c r="J90" s="873" t="s">
        <v>593</v>
      </c>
      <c r="K90" s="874"/>
      <c r="L90" s="220"/>
      <c r="M90" s="220"/>
      <c r="N90" s="220"/>
      <c r="O90" s="220"/>
      <c r="P90" s="220"/>
    </row>
    <row r="91" spans="1:16" ht="18.75" customHeight="1">
      <c r="A91" s="737"/>
      <c r="B91" s="750"/>
      <c r="C91" s="741" t="s">
        <v>395</v>
      </c>
      <c r="D91" s="354" t="s">
        <v>569</v>
      </c>
      <c r="E91" s="250" t="s">
        <v>447</v>
      </c>
      <c r="F91" s="351">
        <v>14364</v>
      </c>
      <c r="G91" s="352"/>
      <c r="H91" s="250" t="s">
        <v>101</v>
      </c>
      <c r="I91" s="591"/>
      <c r="J91" s="875" t="s">
        <v>596</v>
      </c>
      <c r="K91" s="876"/>
      <c r="L91" s="220"/>
      <c r="M91" s="220"/>
      <c r="N91" s="220"/>
      <c r="O91" s="220"/>
      <c r="P91" s="220"/>
    </row>
    <row r="92" spans="1:16">
      <c r="A92" s="202"/>
      <c r="B92" s="751"/>
      <c r="C92" s="742" t="s">
        <v>317</v>
      </c>
      <c r="D92" s="332" t="s">
        <v>162</v>
      </c>
      <c r="E92" s="318" t="s">
        <v>95</v>
      </c>
      <c r="F92" s="141">
        <v>11158.984375</v>
      </c>
      <c r="G92" s="353"/>
      <c r="H92" s="72" t="s">
        <v>142</v>
      </c>
      <c r="I92" s="592"/>
      <c r="J92" s="875" t="s">
        <v>594</v>
      </c>
      <c r="K92" s="876"/>
      <c r="L92" s="220"/>
      <c r="M92" s="220"/>
      <c r="N92" s="220"/>
      <c r="O92" s="220"/>
      <c r="P92" s="220"/>
    </row>
    <row r="93" spans="1:16" ht="16.25" thickBot="1">
      <c r="A93" s="202"/>
      <c r="B93" s="751"/>
      <c r="C93" s="743"/>
      <c r="D93" s="332" t="s">
        <v>318</v>
      </c>
      <c r="E93" s="72" t="s">
        <v>198</v>
      </c>
      <c r="F93" s="141">
        <v>16305.781250000002</v>
      </c>
      <c r="G93" s="353"/>
      <c r="H93" s="72" t="s">
        <v>142</v>
      </c>
      <c r="I93" s="592"/>
      <c r="J93" s="877" t="s">
        <v>595</v>
      </c>
      <c r="K93" s="878"/>
      <c r="L93" s="220"/>
      <c r="M93" s="220"/>
      <c r="N93" s="220"/>
      <c r="O93" s="220"/>
      <c r="P93" s="220"/>
    </row>
    <row r="94" spans="1:16">
      <c r="A94" s="202"/>
      <c r="B94" s="751"/>
      <c r="C94" s="743"/>
      <c r="D94" s="332" t="s">
        <v>319</v>
      </c>
      <c r="E94" s="72" t="s">
        <v>144</v>
      </c>
      <c r="F94" s="141">
        <v>3507.1093750000005</v>
      </c>
      <c r="G94" s="353"/>
      <c r="H94" s="72" t="s">
        <v>142</v>
      </c>
      <c r="I94" s="592"/>
      <c r="J94" s="220"/>
      <c r="K94" s="720"/>
      <c r="L94" s="220"/>
      <c r="M94" s="220"/>
      <c r="N94" s="220"/>
      <c r="O94" s="220"/>
      <c r="P94" s="220"/>
    </row>
    <row r="95" spans="1:16">
      <c r="A95" s="202"/>
      <c r="B95" s="751"/>
      <c r="C95" s="743"/>
      <c r="D95" s="332" t="s">
        <v>199</v>
      </c>
      <c r="E95" s="318" t="s">
        <v>95</v>
      </c>
      <c r="F95" s="141">
        <v>1821.8750000000002</v>
      </c>
      <c r="G95" s="353"/>
      <c r="H95" s="72" t="s">
        <v>145</v>
      </c>
      <c r="I95" s="592"/>
      <c r="J95" s="220"/>
      <c r="K95" s="720"/>
      <c r="L95" s="220"/>
      <c r="M95" s="220"/>
      <c r="N95" s="220"/>
      <c r="O95" s="220"/>
      <c r="P95" s="220"/>
    </row>
    <row r="96" spans="1:16">
      <c r="A96" s="202"/>
      <c r="B96" s="751"/>
      <c r="C96" s="743"/>
      <c r="D96" s="332" t="s">
        <v>320</v>
      </c>
      <c r="E96" s="72" t="s">
        <v>144</v>
      </c>
      <c r="F96" s="141">
        <v>2004.0625000000002</v>
      </c>
      <c r="G96" s="353"/>
      <c r="H96" s="72" t="s">
        <v>101</v>
      </c>
      <c r="I96" s="592"/>
      <c r="J96" s="220"/>
      <c r="K96" s="720"/>
      <c r="L96" s="220"/>
      <c r="M96" s="220"/>
      <c r="N96" s="220"/>
      <c r="O96" s="220"/>
      <c r="P96" s="220"/>
    </row>
    <row r="97" spans="1:16">
      <c r="A97" s="202"/>
      <c r="B97" s="751"/>
      <c r="C97" s="743"/>
      <c r="D97" s="332" t="s">
        <v>568</v>
      </c>
      <c r="E97" s="318" t="s">
        <v>95</v>
      </c>
      <c r="F97" s="141">
        <v>5216</v>
      </c>
      <c r="G97" s="353"/>
      <c r="H97" s="72" t="s">
        <v>142</v>
      </c>
      <c r="I97" s="592"/>
      <c r="J97" s="220"/>
      <c r="K97" s="720"/>
      <c r="L97" s="220"/>
      <c r="M97" s="220"/>
      <c r="N97" s="220"/>
      <c r="O97" s="220"/>
      <c r="P97" s="220"/>
    </row>
    <row r="98" spans="1:16">
      <c r="A98" s="202"/>
      <c r="B98" s="752"/>
      <c r="C98" s="744" t="s">
        <v>321</v>
      </c>
      <c r="D98" s="332"/>
      <c r="E98" s="72"/>
      <c r="F98" s="141"/>
      <c r="G98" s="353"/>
      <c r="H98" s="72"/>
      <c r="I98" s="592"/>
      <c r="J98" s="220"/>
      <c r="K98" s="720"/>
      <c r="L98" s="220"/>
      <c r="M98" s="220"/>
      <c r="N98" s="220"/>
      <c r="O98" s="220"/>
      <c r="P98" s="220"/>
    </row>
    <row r="99" spans="1:16">
      <c r="A99" s="202"/>
      <c r="B99" s="753"/>
      <c r="C99" s="745"/>
      <c r="D99" s="332" t="s">
        <v>262</v>
      </c>
      <c r="E99" s="72" t="s">
        <v>322</v>
      </c>
      <c r="F99" s="141">
        <v>2732.8125</v>
      </c>
      <c r="G99" s="353"/>
      <c r="H99" s="72" t="s">
        <v>141</v>
      </c>
      <c r="I99" s="592"/>
      <c r="J99" s="220"/>
      <c r="K99" s="720"/>
      <c r="L99" s="220"/>
      <c r="M99" s="220"/>
      <c r="N99" s="220"/>
      <c r="O99" s="220"/>
      <c r="P99" s="220"/>
    </row>
    <row r="100" spans="1:16">
      <c r="A100" s="202"/>
      <c r="B100" s="753"/>
      <c r="C100" s="745"/>
      <c r="D100" s="332" t="s">
        <v>323</v>
      </c>
      <c r="E100" s="318" t="s">
        <v>95</v>
      </c>
      <c r="F100" s="141">
        <v>2277.34375</v>
      </c>
      <c r="G100" s="353"/>
      <c r="H100" s="72" t="s">
        <v>142</v>
      </c>
      <c r="I100" s="592"/>
      <c r="J100" s="220"/>
      <c r="K100" s="720"/>
      <c r="L100" s="220"/>
      <c r="M100" s="220"/>
      <c r="N100" s="220"/>
      <c r="O100" s="220"/>
      <c r="P100" s="220"/>
    </row>
    <row r="101" spans="1:16">
      <c r="A101" s="202"/>
      <c r="B101" s="753"/>
      <c r="C101" s="745"/>
      <c r="D101" s="332" t="s">
        <v>197</v>
      </c>
      <c r="E101" s="72" t="s">
        <v>198</v>
      </c>
      <c r="F101" s="141">
        <v>4099.21875</v>
      </c>
      <c r="G101" s="353"/>
      <c r="H101" s="72" t="s">
        <v>145</v>
      </c>
      <c r="I101" s="592"/>
      <c r="J101" s="220"/>
      <c r="K101" s="720"/>
      <c r="L101" s="220"/>
      <c r="M101" s="220"/>
      <c r="N101" s="220"/>
      <c r="O101" s="220"/>
      <c r="P101" s="220"/>
    </row>
    <row r="102" spans="1:16">
      <c r="A102" s="202"/>
      <c r="B102" s="753"/>
      <c r="C102" s="745"/>
      <c r="D102" s="332" t="s">
        <v>325</v>
      </c>
      <c r="E102" s="72" t="s">
        <v>198</v>
      </c>
      <c r="F102" s="141">
        <v>1275.3125</v>
      </c>
      <c r="G102" s="353"/>
      <c r="H102" s="72" t="s">
        <v>101</v>
      </c>
      <c r="I102" s="592"/>
      <c r="J102" s="220"/>
      <c r="K102" s="720"/>
      <c r="L102" s="220"/>
      <c r="M102" s="220"/>
      <c r="N102" s="220"/>
      <c r="O102" s="220"/>
      <c r="P102" s="220"/>
    </row>
    <row r="103" spans="1:16">
      <c r="A103" s="202"/>
      <c r="B103" s="753"/>
      <c r="C103" s="745"/>
      <c r="D103" s="332" t="s">
        <v>327</v>
      </c>
      <c r="E103" s="318" t="s">
        <v>95</v>
      </c>
      <c r="F103" s="141">
        <v>592.109375</v>
      </c>
      <c r="G103" s="353"/>
      <c r="H103" s="72" t="s">
        <v>101</v>
      </c>
      <c r="I103" s="592"/>
      <c r="J103" s="220"/>
      <c r="K103" s="720"/>
      <c r="L103" s="220"/>
      <c r="M103" s="220"/>
      <c r="N103" s="220"/>
      <c r="O103" s="220"/>
      <c r="P103" s="220"/>
    </row>
    <row r="104" spans="1:16">
      <c r="A104" s="202"/>
      <c r="B104" s="754"/>
      <c r="C104" s="746" t="s">
        <v>328</v>
      </c>
      <c r="D104" s="332"/>
      <c r="E104" s="72"/>
      <c r="F104" s="141"/>
      <c r="G104" s="353"/>
      <c r="H104" s="72"/>
      <c r="I104" s="402"/>
      <c r="J104" s="45"/>
      <c r="K104" s="720"/>
      <c r="L104" s="220"/>
      <c r="M104" s="220"/>
      <c r="N104" s="220"/>
      <c r="O104" s="220"/>
      <c r="P104" s="220"/>
    </row>
    <row r="105" spans="1:16">
      <c r="A105" s="202"/>
      <c r="B105" s="751"/>
      <c r="C105" s="743"/>
      <c r="D105" s="332" t="s">
        <v>262</v>
      </c>
      <c r="E105" s="318" t="s">
        <v>95</v>
      </c>
      <c r="F105" s="141">
        <v>2732.8125</v>
      </c>
      <c r="G105" s="353"/>
      <c r="H105" s="72" t="s">
        <v>142</v>
      </c>
      <c r="I105" s="592"/>
      <c r="J105" s="220"/>
      <c r="K105" s="720"/>
      <c r="L105" s="220"/>
      <c r="M105" s="220"/>
      <c r="N105" s="220"/>
      <c r="O105" s="220"/>
      <c r="P105" s="220"/>
    </row>
    <row r="106" spans="1:16">
      <c r="A106" s="202"/>
      <c r="B106" s="751"/>
      <c r="C106" s="743"/>
      <c r="D106" s="332" t="s">
        <v>329</v>
      </c>
      <c r="E106" s="72" t="s">
        <v>198</v>
      </c>
      <c r="F106" s="141">
        <v>1912.9687500000002</v>
      </c>
      <c r="G106" s="353"/>
      <c r="H106" s="72" t="s">
        <v>142</v>
      </c>
      <c r="I106" s="592"/>
      <c r="J106" s="220"/>
      <c r="K106" s="720"/>
      <c r="L106" s="220"/>
      <c r="M106" s="220"/>
      <c r="N106" s="220"/>
      <c r="O106" s="220"/>
      <c r="P106" s="220"/>
    </row>
    <row r="107" spans="1:16">
      <c r="A107" s="171"/>
      <c r="B107" s="752"/>
      <c r="C107" s="747"/>
      <c r="D107" s="729" t="s">
        <v>330</v>
      </c>
      <c r="E107" s="318" t="s">
        <v>95</v>
      </c>
      <c r="F107" s="730">
        <v>892.71875000000011</v>
      </c>
      <c r="G107" s="731"/>
      <c r="H107" s="359" t="s">
        <v>142</v>
      </c>
      <c r="I107" s="732"/>
      <c r="J107" s="220"/>
      <c r="K107" s="720"/>
      <c r="L107" s="220"/>
      <c r="M107" s="220"/>
      <c r="N107" s="220"/>
      <c r="O107" s="220"/>
      <c r="P107" s="220"/>
    </row>
    <row r="108" spans="1:16">
      <c r="A108" s="518"/>
      <c r="B108" s="755"/>
      <c r="C108" s="332"/>
      <c r="D108" s="72"/>
      <c r="E108" s="72"/>
      <c r="F108" s="141"/>
      <c r="G108" s="72"/>
      <c r="H108" s="72"/>
      <c r="I108" s="515"/>
    </row>
    <row r="109" spans="1:16" ht="16.25" thickBot="1">
      <c r="A109" s="740"/>
      <c r="B109" s="756"/>
      <c r="C109" s="749"/>
      <c r="D109" s="595"/>
      <c r="E109" s="595"/>
      <c r="F109" s="738"/>
      <c r="G109" s="595"/>
      <c r="H109" s="595"/>
      <c r="I109" s="739"/>
      <c r="J109" s="265"/>
    </row>
    <row r="110" spans="1:16" s="72" customFormat="1">
      <c r="A110"/>
      <c r="B110"/>
      <c r="C110" s="262"/>
      <c r="D110" s="262"/>
      <c r="E110" s="262"/>
      <c r="F110" s="263"/>
      <c r="G110" s="262"/>
      <c r="H110" s="262"/>
      <c r="I110" s="264"/>
      <c r="J110" s="265"/>
      <c r="K110" s="717"/>
      <c r="L110" s="47"/>
      <c r="M110" s="47"/>
      <c r="N110" s="47"/>
      <c r="O110" s="47"/>
      <c r="P110" s="47"/>
    </row>
    <row r="111" spans="1:16">
      <c r="C111" s="262"/>
      <c r="D111" s="262"/>
      <c r="E111" s="262"/>
      <c r="F111" s="263"/>
      <c r="G111" s="262"/>
      <c r="H111" s="262"/>
      <c r="I111" s="264"/>
      <c r="J111" s="265"/>
    </row>
    <row r="112" spans="1:16">
      <c r="C112" s="262"/>
      <c r="D112" s="262"/>
      <c r="E112" s="262"/>
      <c r="F112" s="263"/>
      <c r="G112" s="262"/>
      <c r="H112" s="262"/>
      <c r="I112" s="264"/>
      <c r="J112" s="265"/>
    </row>
    <row r="113" spans="3:10">
      <c r="C113" s="262"/>
      <c r="D113" s="262"/>
      <c r="E113" s="262"/>
      <c r="F113" s="263"/>
      <c r="G113" s="262"/>
      <c r="H113" s="262"/>
      <c r="I113" s="264"/>
      <c r="J113" s="265"/>
    </row>
    <row r="114" spans="3:10">
      <c r="C114" s="262"/>
      <c r="D114" s="262"/>
      <c r="E114" s="262"/>
      <c r="F114" s="263"/>
      <c r="G114" s="262"/>
      <c r="H114" s="262"/>
      <c r="I114" s="264"/>
      <c r="J114" s="265"/>
    </row>
    <row r="115" spans="3:10">
      <c r="C115" s="266"/>
      <c r="D115" s="262"/>
      <c r="E115" s="262"/>
      <c r="F115" s="263"/>
      <c r="G115" s="262"/>
      <c r="H115" s="262"/>
      <c r="I115" s="264"/>
      <c r="J115" s="265"/>
    </row>
    <row r="116" spans="3:10">
      <c r="C116" s="262"/>
      <c r="D116" s="262"/>
      <c r="E116" s="262"/>
      <c r="F116" s="263"/>
      <c r="G116" s="262"/>
      <c r="H116" s="262"/>
      <c r="I116" s="264"/>
      <c r="J116" s="265"/>
    </row>
    <row r="117" spans="3:10">
      <c r="C117" s="262"/>
      <c r="D117" s="262"/>
      <c r="E117" s="262"/>
      <c r="F117" s="263"/>
      <c r="G117" s="262"/>
      <c r="H117" s="262"/>
      <c r="I117" s="262"/>
      <c r="J117" s="265"/>
    </row>
    <row r="118" spans="3:10">
      <c r="C118" s="262"/>
      <c r="D118" s="262"/>
      <c r="E118" s="262"/>
      <c r="F118" s="263"/>
      <c r="G118" s="262"/>
      <c r="H118" s="262"/>
      <c r="I118" s="264"/>
      <c r="J118" s="265"/>
    </row>
    <row r="119" spans="3:10">
      <c r="C119" s="262"/>
      <c r="D119" s="262"/>
      <c r="E119" s="262"/>
      <c r="F119" s="263"/>
      <c r="G119" s="262"/>
      <c r="H119" s="262"/>
      <c r="I119" s="264"/>
      <c r="J119" s="265"/>
    </row>
    <row r="120" spans="3:10">
      <c r="C120" s="262"/>
      <c r="D120" s="262"/>
      <c r="E120" s="262"/>
      <c r="F120" s="263"/>
      <c r="G120" s="262"/>
      <c r="H120" s="262"/>
      <c r="I120" s="264"/>
      <c r="J120" s="265"/>
    </row>
    <row r="121" spans="3:10">
      <c r="C121" s="262"/>
      <c r="D121" s="262"/>
      <c r="E121" s="262"/>
      <c r="F121" s="263"/>
      <c r="G121" s="262"/>
      <c r="H121" s="262"/>
      <c r="I121" s="264"/>
      <c r="J121" s="265"/>
    </row>
    <row r="122" spans="3:10">
      <c r="C122" s="262"/>
      <c r="D122" s="262"/>
      <c r="E122" s="262"/>
      <c r="F122" s="263"/>
      <c r="G122" s="262"/>
      <c r="H122" s="262"/>
      <c r="I122" s="264"/>
      <c r="J122" s="265"/>
    </row>
    <row r="123" spans="3:10">
      <c r="C123" s="262"/>
      <c r="D123" s="262"/>
      <c r="E123" s="262"/>
      <c r="F123" s="263"/>
      <c r="G123" s="262"/>
      <c r="H123" s="262"/>
      <c r="I123" s="264"/>
      <c r="J123" s="265"/>
    </row>
    <row r="124" spans="3:10">
      <c r="C124" s="262"/>
      <c r="D124" s="262"/>
      <c r="E124" s="262"/>
      <c r="F124" s="263"/>
      <c r="G124" s="262"/>
      <c r="H124" s="262"/>
      <c r="I124" s="264"/>
      <c r="J124" s="265"/>
    </row>
    <row r="125" spans="3:10">
      <c r="C125" s="262"/>
      <c r="D125" s="262"/>
      <c r="E125" s="262"/>
      <c r="F125" s="263"/>
      <c r="G125" s="262"/>
      <c r="H125" s="262"/>
      <c r="I125" s="264"/>
      <c r="J125" s="265"/>
    </row>
    <row r="126" spans="3:10">
      <c r="C126" s="262"/>
      <c r="D126" s="262"/>
      <c r="E126" s="262"/>
      <c r="F126" s="263"/>
      <c r="G126" s="262"/>
      <c r="H126" s="262"/>
      <c r="I126" s="264"/>
      <c r="J126" s="265"/>
    </row>
    <row r="127" spans="3:10">
      <c r="C127" s="262"/>
      <c r="D127" s="262"/>
      <c r="E127" s="262"/>
      <c r="F127" s="263"/>
      <c r="G127" s="262"/>
      <c r="H127" s="262"/>
      <c r="I127" s="264"/>
      <c r="J127" s="265"/>
    </row>
    <row r="128" spans="3:10">
      <c r="C128" s="262"/>
      <c r="D128" s="262"/>
      <c r="E128" s="262"/>
      <c r="F128" s="263"/>
      <c r="G128" s="262"/>
      <c r="H128" s="262"/>
      <c r="I128" s="264"/>
      <c r="J128" s="265"/>
    </row>
    <row r="129" spans="3:10">
      <c r="C129" s="262"/>
      <c r="D129" s="262"/>
      <c r="E129" s="262"/>
      <c r="F129" s="263"/>
      <c r="G129" s="262"/>
      <c r="H129" s="262"/>
      <c r="I129" s="264"/>
      <c r="J129" s="265"/>
    </row>
    <row r="130" spans="3:10">
      <c r="C130" s="262"/>
      <c r="D130" s="262"/>
      <c r="E130" s="262"/>
      <c r="F130" s="263"/>
      <c r="G130" s="262"/>
      <c r="H130" s="262"/>
      <c r="I130" s="264"/>
      <c r="J130" s="265"/>
    </row>
    <row r="131" spans="3:10">
      <c r="C131" s="262"/>
      <c r="D131" s="262"/>
      <c r="E131" s="262"/>
      <c r="F131" s="263"/>
      <c r="G131" s="262"/>
      <c r="H131" s="262"/>
      <c r="I131" s="264"/>
      <c r="J131" s="265"/>
    </row>
    <row r="133" spans="3:10">
      <c r="E133" s="262"/>
    </row>
  </sheetData>
  <conditionalFormatting sqref="B4:C4">
    <cfRule type="expression" dxfId="47" priority="58">
      <formula>INDIRECT("A"&amp;ROW())=7</formula>
    </cfRule>
  </conditionalFormatting>
  <conditionalFormatting sqref="B4:C4">
    <cfRule type="expression" dxfId="46" priority="59">
      <formula>INDIRECT("A"&amp;ROW())=6</formula>
    </cfRule>
  </conditionalFormatting>
  <conditionalFormatting sqref="B4:C4">
    <cfRule type="expression" dxfId="45" priority="60">
      <formula>INDIRECT("A"&amp;ROW())=5</formula>
    </cfRule>
  </conditionalFormatting>
  <conditionalFormatting sqref="B4:C4">
    <cfRule type="expression" dxfId="44" priority="61">
      <formula>INDIRECT("A"&amp;ROW())=4</formula>
    </cfRule>
  </conditionalFormatting>
  <conditionalFormatting sqref="B4:C4">
    <cfRule type="expression" dxfId="43" priority="63">
      <formula>INDIRECT("A"&amp;ROW())=2</formula>
    </cfRule>
  </conditionalFormatting>
  <conditionalFormatting sqref="B4:C4">
    <cfRule type="expression" dxfId="42" priority="64">
      <formula>INDIRECT("A"&amp;ROW())=1</formula>
    </cfRule>
  </conditionalFormatting>
  <conditionalFormatting sqref="B4:C4">
    <cfRule type="expression" dxfId="41" priority="57" stopIfTrue="1">
      <formula>INDIRECT("A"&amp;ROW())=0</formula>
    </cfRule>
  </conditionalFormatting>
  <conditionalFormatting sqref="B4:C4">
    <cfRule type="expression" dxfId="40" priority="62">
      <formula>INDIRECT("A"&amp;ROW())=3</formula>
    </cfRule>
  </conditionalFormatting>
  <conditionalFormatting sqref="B9:C9">
    <cfRule type="expression" dxfId="39" priority="50">
      <formula>INDIRECT("A"&amp;ROW())=7</formula>
    </cfRule>
  </conditionalFormatting>
  <conditionalFormatting sqref="B9:C9">
    <cfRule type="expression" dxfId="38" priority="51">
      <formula>INDIRECT("A"&amp;ROW())=6</formula>
    </cfRule>
  </conditionalFormatting>
  <conditionalFormatting sqref="B9:C9">
    <cfRule type="expression" dxfId="37" priority="52">
      <formula>INDIRECT("A"&amp;ROW())=5</formula>
    </cfRule>
  </conditionalFormatting>
  <conditionalFormatting sqref="B9:C9">
    <cfRule type="expression" dxfId="36" priority="53">
      <formula>INDIRECT("A"&amp;ROW())=4</formula>
    </cfRule>
  </conditionalFormatting>
  <conditionalFormatting sqref="B9:C9">
    <cfRule type="expression" dxfId="35" priority="55">
      <formula>INDIRECT("A"&amp;ROW())=2</formula>
    </cfRule>
  </conditionalFormatting>
  <conditionalFormatting sqref="B9:C9">
    <cfRule type="expression" dxfId="34" priority="56">
      <formula>INDIRECT("A"&amp;ROW())=1</formula>
    </cfRule>
  </conditionalFormatting>
  <conditionalFormatting sqref="B9:C9">
    <cfRule type="expression" dxfId="33" priority="49" stopIfTrue="1">
      <formula>INDIRECT("A"&amp;ROW())=0</formula>
    </cfRule>
  </conditionalFormatting>
  <conditionalFormatting sqref="B9:C9">
    <cfRule type="expression" dxfId="32" priority="54">
      <formula>INDIRECT("A"&amp;ROW())=3</formula>
    </cfRule>
  </conditionalFormatting>
  <conditionalFormatting sqref="B10:C10">
    <cfRule type="expression" dxfId="31" priority="42">
      <formula>INDIRECT("A"&amp;ROW())=7</formula>
    </cfRule>
  </conditionalFormatting>
  <conditionalFormatting sqref="B10:C10">
    <cfRule type="expression" dxfId="30" priority="43">
      <formula>INDIRECT("A"&amp;ROW())=6</formula>
    </cfRule>
  </conditionalFormatting>
  <conditionalFormatting sqref="B10:C10">
    <cfRule type="expression" dxfId="29" priority="44">
      <formula>INDIRECT("A"&amp;ROW())=5</formula>
    </cfRule>
  </conditionalFormatting>
  <conditionalFormatting sqref="B10:C10">
    <cfRule type="expression" dxfId="28" priority="45">
      <formula>INDIRECT("A"&amp;ROW())=4</formula>
    </cfRule>
  </conditionalFormatting>
  <conditionalFormatting sqref="B10:C10">
    <cfRule type="expression" dxfId="27" priority="47">
      <formula>INDIRECT("A"&amp;ROW())=2</formula>
    </cfRule>
  </conditionalFormatting>
  <conditionalFormatting sqref="B10:C10">
    <cfRule type="expression" dxfId="26" priority="48">
      <formula>INDIRECT("A"&amp;ROW())=1</formula>
    </cfRule>
  </conditionalFormatting>
  <conditionalFormatting sqref="B10:C10">
    <cfRule type="expression" dxfId="25" priority="41" stopIfTrue="1">
      <formula>INDIRECT("A"&amp;ROW())=0</formula>
    </cfRule>
  </conditionalFormatting>
  <conditionalFormatting sqref="B10:C10">
    <cfRule type="expression" dxfId="24" priority="46">
      <formula>INDIRECT("A"&amp;ROW())=3</formula>
    </cfRule>
  </conditionalFormatting>
  <conditionalFormatting sqref="B11">
    <cfRule type="expression" dxfId="23" priority="34">
      <formula>INDIRECT("A"&amp;ROW())=7</formula>
    </cfRule>
  </conditionalFormatting>
  <conditionalFormatting sqref="B11">
    <cfRule type="expression" dxfId="22" priority="35">
      <formula>INDIRECT("A"&amp;ROW())=6</formula>
    </cfRule>
  </conditionalFormatting>
  <conditionalFormatting sqref="B11">
    <cfRule type="expression" dxfId="21" priority="36">
      <formula>INDIRECT("A"&amp;ROW())=5</formula>
    </cfRule>
  </conditionalFormatting>
  <conditionalFormatting sqref="B11">
    <cfRule type="expression" dxfId="20" priority="37">
      <formula>INDIRECT("A"&amp;ROW())=4</formula>
    </cfRule>
  </conditionalFormatting>
  <conditionalFormatting sqref="B11">
    <cfRule type="expression" dxfId="19" priority="39">
      <formula>INDIRECT("A"&amp;ROW())=2</formula>
    </cfRule>
  </conditionalFormatting>
  <conditionalFormatting sqref="B11">
    <cfRule type="expression" dxfId="18" priority="40">
      <formula>INDIRECT("A"&amp;ROW())=1</formula>
    </cfRule>
  </conditionalFormatting>
  <conditionalFormatting sqref="B11">
    <cfRule type="expression" dxfId="17" priority="33" stopIfTrue="1">
      <formula>INDIRECT("A"&amp;ROW())=0</formula>
    </cfRule>
  </conditionalFormatting>
  <conditionalFormatting sqref="B11">
    <cfRule type="expression" dxfId="16" priority="38">
      <formula>INDIRECT("A"&amp;ROW())=3</formula>
    </cfRule>
  </conditionalFormatting>
  <conditionalFormatting sqref="B16:C16">
    <cfRule type="expression" dxfId="15" priority="26">
      <formula>INDIRECT("A"&amp;ROW())=7</formula>
    </cfRule>
  </conditionalFormatting>
  <conditionalFormatting sqref="B16:C16">
    <cfRule type="expression" dxfId="14" priority="27">
      <formula>INDIRECT("A"&amp;ROW())=6</formula>
    </cfRule>
  </conditionalFormatting>
  <conditionalFormatting sqref="B16:C16">
    <cfRule type="expression" dxfId="13" priority="28">
      <formula>INDIRECT("A"&amp;ROW())=5</formula>
    </cfRule>
  </conditionalFormatting>
  <conditionalFormatting sqref="B16:C16">
    <cfRule type="expression" dxfId="12" priority="29">
      <formula>INDIRECT("A"&amp;ROW())=4</formula>
    </cfRule>
  </conditionalFormatting>
  <conditionalFormatting sqref="B16:C16">
    <cfRule type="expression" dxfId="11" priority="31">
      <formula>INDIRECT("A"&amp;ROW())=2</formula>
    </cfRule>
  </conditionalFormatting>
  <conditionalFormatting sqref="B16:C16">
    <cfRule type="expression" dxfId="10" priority="32">
      <formula>INDIRECT("A"&amp;ROW())=1</formula>
    </cfRule>
  </conditionalFormatting>
  <conditionalFormatting sqref="B16:C16">
    <cfRule type="expression" dxfId="9" priority="25" stopIfTrue="1">
      <formula>INDIRECT("A"&amp;ROW())=0</formula>
    </cfRule>
  </conditionalFormatting>
  <conditionalFormatting sqref="B16:C16">
    <cfRule type="expression" dxfId="8" priority="30">
      <formula>INDIRECT("A"&amp;ROW())=3</formula>
    </cfRule>
  </conditionalFormatting>
  <conditionalFormatting sqref="B15:C15">
    <cfRule type="expression" dxfId="7" priority="18">
      <formula>INDIRECT("A"&amp;ROW())=7</formula>
    </cfRule>
  </conditionalFormatting>
  <conditionalFormatting sqref="B15:C15">
    <cfRule type="expression" dxfId="6" priority="19">
      <formula>INDIRECT("A"&amp;ROW())=6</formula>
    </cfRule>
  </conditionalFormatting>
  <conditionalFormatting sqref="B15:C15">
    <cfRule type="expression" dxfId="5" priority="20">
      <formula>INDIRECT("A"&amp;ROW())=5</formula>
    </cfRule>
  </conditionalFormatting>
  <conditionalFormatting sqref="B15:C15">
    <cfRule type="expression" dxfId="4" priority="21">
      <formula>INDIRECT("A"&amp;ROW())=4</formula>
    </cfRule>
  </conditionalFormatting>
  <conditionalFormatting sqref="B15:C15">
    <cfRule type="expression" dxfId="3" priority="23">
      <formula>INDIRECT("A"&amp;ROW())=2</formula>
    </cfRule>
  </conditionalFormatting>
  <conditionalFormatting sqref="B15:C15">
    <cfRule type="expression" dxfId="2" priority="24">
      <formula>INDIRECT("A"&amp;ROW())=1</formula>
    </cfRule>
  </conditionalFormatting>
  <conditionalFormatting sqref="B15:C15">
    <cfRule type="expression" dxfId="1" priority="17" stopIfTrue="1">
      <formula>INDIRECT("A"&amp;ROW())=0</formula>
    </cfRule>
  </conditionalFormatting>
  <conditionalFormatting sqref="B15:C15">
    <cfRule type="expression" dxfId="0" priority="22">
      <formula>INDIRECT("A"&amp;ROW())=3</formula>
    </cfRule>
  </conditionalFormatting>
  <hyperlinks>
    <hyperlink ref="H17" location="Quotations!A1" display="quote"/>
    <hyperlink ref="H16" location="Quotations!A1" display="quote"/>
    <hyperlink ref="H25" location="Quotations!A1" display="Eclipse quote"/>
    <hyperlink ref="H49" location="Quotations!A1" display="quote"/>
    <hyperlink ref="H48" location="Quotations!A1" display="quote"/>
    <hyperlink ref="H50" location="Quotations!A1" display="quote"/>
  </hyperlinks>
  <pageMargins left="0.7" right="0.7" top="0.75" bottom="0.75" header="0.3" footer="0.3"/>
  <pageSetup scale="22" orientation="landscape"/>
  <extLst>
    <ext xmlns:mx="http://schemas.microsoft.com/office/mac/excel/2008/main" uri="{64002731-A6B0-56B0-2670-7721B7C09600}">
      <mx:PLV Mode="0" OnePage="0" WScale="0"/>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theme="3" tint="0.39997558519241921"/>
  </sheetPr>
  <dimension ref="AF2"/>
  <sheetViews>
    <sheetView zoomScale="80" zoomScaleNormal="80" zoomScalePageLayoutView="80" workbookViewId="0">
      <selection activeCell="N50" sqref="N50"/>
    </sheetView>
  </sheetViews>
  <sheetFormatPr baseColWidth="10" defaultColWidth="8.83203125" defaultRowHeight="15" x14ac:dyDescent="0"/>
  <sheetData>
    <row r="2" spans="32:32">
      <c r="AF2" t="s">
        <v>432</v>
      </c>
    </row>
  </sheetData>
  <pageMargins left="0.7" right="0.7" top="0.75" bottom="0.75" header="0.3" footer="0.3"/>
  <drawing r:id="rId1"/>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12</vt:i4>
      </vt:variant>
    </vt:vector>
  </HeadingPairs>
  <TitlesOfParts>
    <vt:vector size="12" baseType="lpstr">
      <vt:lpstr>OVERVIEW</vt:lpstr>
      <vt:lpstr>Nav</vt:lpstr>
      <vt:lpstr>Set Up Area SUMMARY</vt:lpstr>
      <vt:lpstr>Module Production SUMMARY</vt:lpstr>
      <vt:lpstr>Sector Assembly SUMMARY</vt:lpstr>
      <vt:lpstr>Set Up Area - Labor</vt:lpstr>
      <vt:lpstr>Set Up Area -MATERIALS</vt:lpstr>
      <vt:lpstr>Mod Prod-Labor</vt:lpstr>
      <vt:lpstr>Mod Prod - MATERIALS</vt:lpstr>
      <vt:lpstr>Sector Assembly - Labor </vt:lpstr>
      <vt:lpstr>Sector Assembly -MATERIAL</vt:lpstr>
      <vt:lpstr>Quotations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Don Lynch</dc:creator>
  <cp:lastModifiedBy>Ann O'Brien</cp:lastModifiedBy>
  <cp:lastPrinted>2019-01-07T20:32:44Z</cp:lastPrinted>
  <dcterms:created xsi:type="dcterms:W3CDTF">2017-03-02T14:42:49Z</dcterms:created>
  <dcterms:modified xsi:type="dcterms:W3CDTF">2019-04-04T01:52:20Z</dcterms:modified>
</cp:coreProperties>
</file>