
<file path=[Content_Types].xml><?xml version="1.0" encoding="utf-8"?>
<Types xmlns="http://schemas.openxmlformats.org/package/2006/content-types">
  <Default Extension="xml" ContentType="application/xml"/>
  <Default Extension="png" ContentType="image/p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6" rupBuild="28125"/>
  <workbookPr showInkAnnotation="0" autoCompressPictures="0"/>
  <bookViews>
    <workbookView xWindow="1760" yWindow="1760" windowWidth="23840" windowHeight="14300" tabRatio="778" activeTab="2"/>
  </bookViews>
  <sheets>
    <sheet name="Procure HCAL Scint. Tiles" sheetId="13" r:id="rId1"/>
    <sheet name="Scint. Tiles - Detail" sheetId="22" r:id="rId2"/>
    <sheet name="Quotations" sheetId="18" r:id="rId3"/>
  </sheets>
  <calcPr calcId="191029" concurrentCalc="0"/>
  <extLst>
    <ext xmlns:mx="http://schemas.microsoft.com/office/mac/excel/2008/main" uri="{7523E5D3-25F3-A5E0-1632-64F254C22452}">
      <mx:ArchID Flags="2"/>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30" i="22" l="1"/>
  <c r="G16" i="22"/>
  <c r="G30" i="22"/>
  <c r="K56" i="13"/>
  <c r="G17" i="22"/>
  <c r="G20" i="22"/>
  <c r="G23" i="22"/>
  <c r="G26" i="22"/>
  <c r="I6" i="22"/>
  <c r="J3" i="22"/>
  <c r="H56" i="13"/>
</calcChain>
</file>

<file path=xl/sharedStrings.xml><?xml version="1.0" encoding="utf-8"?>
<sst xmlns="http://schemas.openxmlformats.org/spreadsheetml/2006/main" count="131" uniqueCount="88">
  <si>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</si>
  <si>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</si>
  <si>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</si>
  <si>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</si>
  <si>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</si>
  <si>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</si>
  <si>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</si>
  <si>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</si>
  <si>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</si>
  <si>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</si>
  <si>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</si>
  <si>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</si>
  <si>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</si>
  <si>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</si>
  <si>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Details of the Base Estimate (explanation of the Work)</t>
  </si>
  <si>
    <t>Cost Summary</t>
  </si>
  <si>
    <t>sPHENIX Detector
Relativistic Heavy Ion Collider
BASIS of ESTIMATE (BoE)</t>
  </si>
  <si>
    <t>Work Package Name:</t>
  </si>
  <si>
    <t>WBS Number:</t>
  </si>
  <si>
    <t>Control Account Number</t>
  </si>
  <si>
    <t>(follow link for detailed summary)</t>
  </si>
  <si>
    <t>Procure HCAL Scintillating Tiles</t>
  </si>
  <si>
    <t>John G. Lajoie</t>
  </si>
  <si>
    <t xml:space="preserve"> </t>
  </si>
  <si>
    <t>X</t>
  </si>
  <si>
    <t xml:space="preserve">
Click for detailed summary</t>
  </si>
  <si>
    <t>Guidelines Used in Developing Estimate</t>
  </si>
  <si>
    <t>TECHNICAL SCOPE: 
THIS ITEM CONTAINS ALL TASKS WHICH ARE REQUIRED TO DESIGN THE OUTER AND MANUFACTURE THE OUTER HADRONIC CALORIMETER SCINTILLATING TILE ASSEMBLIES.
WORK STATEMENT: 
PROVIDE SCINTILLATING TILES FOR THE INNER AND OUTER HADRONIC CALORIMETER</t>
  </si>
  <si>
    <t xml:space="preserve">The cost estimate in this work item is based on a quotation for fully assembled outer HCAL scintillating tiles from Uniplast corporation in Vladimir, Russia. Uniplast has provided tiles assemblies 
for three test beam prototypes and has been intimately involved in the design of the inner and outer HCAL scintillating tiles. 
</t>
  </si>
  <si>
    <t>Materials</t>
  </si>
  <si>
    <t>WBS</t>
  </si>
  <si>
    <t>Description</t>
  </si>
  <si>
    <t>Item</t>
  </si>
  <si>
    <t>Vendor</t>
  </si>
  <si>
    <t>Total</t>
  </si>
  <si>
    <t>Status</t>
  </si>
  <si>
    <t>Basis of Estimate</t>
  </si>
  <si>
    <t>Grand Total</t>
  </si>
  <si>
    <t>Pending</t>
  </si>
  <si>
    <t>Labor</t>
  </si>
  <si>
    <t>Justification</t>
  </si>
  <si>
    <t>Category</t>
  </si>
  <si>
    <t>Hours</t>
  </si>
  <si>
    <t>TOTAL</t>
  </si>
  <si>
    <t>PROF</t>
  </si>
  <si>
    <t>TECH</t>
  </si>
  <si>
    <t>SCI</t>
  </si>
  <si>
    <t>Labor Hours</t>
  </si>
  <si>
    <t>Outer HCAL Scintillating Tiles</t>
  </si>
  <si>
    <t xml:space="preserve">    Procure Outer HCAL LED/Calibration Fibers - Delivery Acceptance</t>
  </si>
  <si>
    <t>Quotation</t>
  </si>
  <si>
    <t>LED calibration system fibers</t>
  </si>
  <si>
    <t xml:space="preserve">    Procure Outer HCAL Scintillating Tiles - Delivery Acceptance</t>
  </si>
  <si>
    <t>Uniplast</t>
  </si>
  <si>
    <t>Ind. Fiber Optics/Uniplast</t>
  </si>
  <si>
    <t>Estimate</t>
  </si>
  <si>
    <t>Kurary</t>
  </si>
  <si>
    <t>Materials Shipping to Uniplast</t>
  </si>
  <si>
    <t>Estimate (past experience)</t>
  </si>
  <si>
    <t>STUD</t>
  </si>
  <si>
    <t>Materials Total</t>
  </si>
  <si>
    <t>Scintillating Tiles
 ($180/tile, 6365 tiles incl. 2% spares)</t>
  </si>
  <si>
    <t>Tile Retainer Clips
(6365 @ $1/clip)</t>
  </si>
  <si>
    <t>Procure Outer HCAL Scintillating Tiles - 
Vendor Selection</t>
  </si>
  <si>
    <t>Procure Outer HCAL Scintillating Tiles - 
Prepare and Send Solicitation</t>
  </si>
  <si>
    <t>Outer HCAL Scintillating Tile Acceptance Testing
(two students testing, 25 tested tiles/day)
On student on budget at $10/hr</t>
  </si>
  <si>
    <t>WLS Fibers (30km)</t>
  </si>
  <si>
    <t>Budgetary Quotation</t>
  </si>
  <si>
    <t>Uncertainty</t>
  </si>
  <si>
    <t xml:space="preserve">Uncertainty is estimates at 40% for engineering estimates or for parts where a full design does not exist. Small orders for catalog items are assigned a 10-20% uncertainty. 
Engineering design time is assigned a 25% uncertainty based on past experience and the fact that each element includes rounds of review and time for additional redesign. 
Tech labor is assigned a 25% uncertainty based on experience with two previous test beam prototypes. </t>
  </si>
  <si>
    <t xml:space="preserve">The design labor in this estimate includes the design of all 24 different styles of scintillating tiles for the outer HCAL, including the mounting and fixtures to hold the tiles in place in the a
assembled sector gaps.  The tiles themselves will come from Uniplast fully assembled, including the wavelength shifter fiber installed in routed traces in the tile, and an integrated light block and
SiPM holder with calibration fiber holder.  The full assembly is fully wrapped and light-tight and each tile will be verified for mechanical specifications by Uniplast prior to shipment. 
Uniplast will also manufacture the calibration "pigtails" that will connect LED's to multiple to a set of 0.5mm fibers, that will then be routed to the individual tiles.  These pigtials are currently undesigned and costed with a 40% uncertainty, captured under the LED scintillating fibers.  
As part of the project, BNL will provide the optical epoxy, wavelength shifting fiber, Tyvek wrap and LED calibration fibers. BNL will be responsible for the cost of shipping the tiles from Vladimir, Russia
to BNL. </t>
  </si>
  <si>
    <t>Uline</t>
  </si>
  <si>
    <t>Eljen</t>
  </si>
  <si>
    <t>Tyvec Wrap (8 sqf per large tile)
and Kapton Tape</t>
  </si>
  <si>
    <t>Epoxy (EJ-500)
(48x 600gm kits)</t>
  </si>
  <si>
    <t>Activity</t>
  </si>
  <si>
    <t>Complete</t>
  </si>
  <si>
    <t>1.04.03</t>
  </si>
  <si>
    <t>Procure Outer HCAL Scintillating Tile Production - 
Provide Requirements to Procurement</t>
  </si>
  <si>
    <t>S207600</t>
  </si>
  <si>
    <t>S208300</t>
  </si>
  <si>
    <t>Procure Outer HCAL LED/Calibration Fibers - Labor</t>
  </si>
  <si>
    <t>S207500</t>
  </si>
  <si>
    <t>S207700</t>
  </si>
  <si>
    <t>S207800</t>
  </si>
  <si>
    <t>S208000</t>
  </si>
  <si>
    <t>155 v2</t>
  </si>
  <si>
    <t>S208400 / S204810</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</si>
</sst>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8" formatCode="&quot;$&quot;#,##0.00_);[Red]\(&quot;$&quot;#,##0.00\)"/>
    <numFmt numFmtId="164" formatCode="&quot;$&quot;#,##0.00"/>
    <numFmt numFmtId="165" formatCode="&quot;$&quot;#,##0"/>
  </numFmts>
  <fonts count="18" x14ac:knownFonts="1">
    <font>
      <sz val="12"/>
      <color theme="1"/>
      <name val="Calibri"/>
      <family val="2"/>
      <scheme val="minor"/>
    </font>
    <font>
      <sz val="11"/>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u/>
      <sz val="12"/>
      <color theme="1"/>
      <name val="Calibri"/>
      <family val="2"/>
      <scheme val="minor"/>
    </font>
    <font>
      <sz val="11"/>
      <color rgb="FF9C0006"/>
      <name val="Calibri"/>
      <family val="2"/>
      <scheme val="minor"/>
    </font>
    <font>
      <b/>
      <sz val="11"/>
      <color theme="0"/>
      <name val="Calibri"/>
      <family val="2"/>
      <scheme val="minor"/>
    </font>
    <font>
      <b/>
      <sz val="16"/>
      <color theme="0"/>
      <name val="Calibri"/>
      <family val="2"/>
      <scheme val="minor"/>
    </font>
    <font>
      <sz val="12"/>
      <name val="Calibri"/>
      <family val="2"/>
      <scheme val="minor"/>
    </font>
    <font>
      <sz val="16"/>
      <color theme="0"/>
      <name val="Calibri"/>
      <family val="2"/>
      <scheme val="minor"/>
    </font>
    <font>
      <sz val="12"/>
      <color theme="0"/>
      <name val="Calibri"/>
      <family val="2"/>
      <scheme val="minor"/>
    </font>
    <font>
      <b/>
      <sz val="12"/>
      <color theme="1"/>
      <name val="Calibri"/>
      <family val="2"/>
      <scheme val="minor"/>
    </font>
    <font>
      <sz val="12"/>
      <color theme="0" tint="-0.34998626667073579"/>
      <name val="Calibri"/>
      <family val="2"/>
      <scheme val="minor"/>
    </font>
  </fonts>
  <fills count="11">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C7CE"/>
      </patternFill>
    </fill>
    <fill>
      <patternFill patternType="solid">
        <fgColor theme="8" tint="0.79998168889431442"/>
        <bgColor indexed="65"/>
      </patternFill>
    </fill>
    <fill>
      <patternFill patternType="solid">
        <fgColor theme="1"/>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theme="6" tint="0.59999389629810485"/>
        <bgColor indexed="64"/>
      </patternFill>
    </fill>
  </fills>
  <borders count="28">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top style="medium">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top style="thin">
        <color auto="1"/>
      </top>
      <bottom style="medium">
        <color auto="1"/>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auto="1"/>
      </right>
      <top style="medium">
        <color auto="1"/>
      </top>
      <bottom style="thin">
        <color auto="1"/>
      </bottom>
      <diagonal/>
    </border>
    <border>
      <left/>
      <right style="thin">
        <color auto="1"/>
      </right>
      <top style="thin">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style="thin">
        <color auto="1"/>
      </left>
      <right/>
      <top style="thin">
        <color auto="1"/>
      </top>
      <bottom style="thin">
        <color auto="1"/>
      </bottom>
      <diagonal/>
    </border>
    <border>
      <left style="medium">
        <color auto="1"/>
      </left>
      <right style="medium">
        <color auto="1"/>
      </right>
      <top/>
      <bottom/>
      <diagonal/>
    </border>
  </borders>
  <cellStyleXfs count="10">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10" fillId="5" borderId="0" applyNumberFormat="0" applyBorder="0" applyAlignment="0" applyProtection="0"/>
    <xf numFmtId="0" fontId="2" fillId="6" borderId="0" applyNumberFormat="0" applyBorder="0" applyAlignment="0" applyProtection="0"/>
  </cellStyleXfs>
  <cellXfs count="177">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4"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7" fillId="3" borderId="4" xfId="0" applyFont="1" applyFill="1" applyBorder="1" applyAlignment="1" applyProtection="1">
      <alignment vertical="top"/>
      <protection locked="0"/>
    </xf>
    <xf numFmtId="0" fontId="7" fillId="3" borderId="5" xfId="0" applyFont="1" applyFill="1" applyBorder="1" applyAlignment="1" applyProtection="1">
      <alignment vertical="top"/>
      <protection locked="0"/>
    </xf>
    <xf numFmtId="0" fontId="0" fillId="3" borderId="4"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12" fillId="7" borderId="0" xfId="0" applyFont="1" applyFill="1"/>
    <xf numFmtId="165" fontId="12" fillId="7" borderId="0" xfId="0" applyNumberFormat="1" applyFont="1" applyFill="1"/>
    <xf numFmtId="0" fontId="11" fillId="4" borderId="10" xfId="0" applyFont="1" applyFill="1" applyBorder="1"/>
    <xf numFmtId="0" fontId="11" fillId="4" borderId="11" xfId="0" applyFont="1" applyFill="1" applyBorder="1"/>
    <xf numFmtId="165" fontId="11" fillId="4" borderId="11" xfId="0" applyNumberFormat="1" applyFont="1" applyFill="1" applyBorder="1"/>
    <xf numFmtId="165" fontId="11" fillId="4" borderId="12" xfId="0" applyNumberFormat="1" applyFont="1" applyFill="1" applyBorder="1"/>
    <xf numFmtId="0" fontId="0" fillId="8" borderId="13" xfId="0" applyFill="1" applyBorder="1"/>
    <xf numFmtId="0" fontId="0" fillId="8" borderId="14" xfId="0" applyFill="1" applyBorder="1"/>
    <xf numFmtId="165" fontId="0" fillId="8" borderId="14" xfId="0" applyNumberFormat="1" applyFill="1" applyBorder="1"/>
    <xf numFmtId="165" fontId="13" fillId="8" borderId="14" xfId="0" applyNumberFormat="1" applyFont="1" applyFill="1" applyBorder="1"/>
    <xf numFmtId="165" fontId="13" fillId="8" borderId="15" xfId="0" applyNumberFormat="1" applyFont="1" applyFill="1" applyBorder="1"/>
    <xf numFmtId="0" fontId="0" fillId="8" borderId="10" xfId="0" applyFill="1" applyBorder="1"/>
    <xf numFmtId="0" fontId="0" fillId="8" borderId="11" xfId="0" applyFill="1" applyBorder="1"/>
    <xf numFmtId="165" fontId="0" fillId="8" borderId="11" xfId="0" applyNumberFormat="1" applyFill="1" applyBorder="1"/>
    <xf numFmtId="0" fontId="10" fillId="5" borderId="13" xfId="8" applyBorder="1"/>
    <xf numFmtId="0" fontId="10" fillId="5" borderId="14" xfId="8" applyBorder="1"/>
    <xf numFmtId="165" fontId="10" fillId="5" borderId="14" xfId="8" applyNumberFormat="1" applyBorder="1"/>
    <xf numFmtId="0" fontId="14" fillId="7" borderId="0" xfId="0" applyFont="1" applyFill="1"/>
    <xf numFmtId="165" fontId="14" fillId="7" borderId="0" xfId="0" applyNumberFormat="1" applyFont="1" applyFill="1"/>
    <xf numFmtId="0" fontId="11" fillId="4" borderId="16" xfId="0" applyFont="1" applyFill="1" applyBorder="1"/>
    <xf numFmtId="0" fontId="11" fillId="4" borderId="17" xfId="0" applyFont="1" applyFill="1" applyBorder="1"/>
    <xf numFmtId="0" fontId="11" fillId="4" borderId="0" xfId="0" applyFont="1" applyFill="1"/>
    <xf numFmtId="0" fontId="15" fillId="4" borderId="0" xfId="0" applyFont="1" applyFill="1"/>
    <xf numFmtId="165" fontId="15" fillId="4" borderId="0" xfId="0" applyNumberFormat="1" applyFont="1" applyFill="1"/>
    <xf numFmtId="1" fontId="0" fillId="9" borderId="18" xfId="0" applyNumberFormat="1" applyFill="1" applyBorder="1" applyAlignment="1">
      <alignment horizontal="center" vertical="top"/>
    </xf>
    <xf numFmtId="0" fontId="0" fillId="9" borderId="18" xfId="0" applyFill="1" applyBorder="1" applyAlignment="1">
      <alignment horizontal="left" vertical="top" wrapText="1"/>
    </xf>
    <xf numFmtId="0" fontId="0" fillId="9" borderId="19" xfId="0" applyFill="1" applyBorder="1" applyAlignment="1">
      <alignment horizontal="left" vertical="top" wrapText="1"/>
    </xf>
    <xf numFmtId="0" fontId="0" fillId="9" borderId="20" xfId="0" applyFill="1" applyBorder="1" applyAlignment="1">
      <alignment horizontal="left" vertical="top" wrapText="1"/>
    </xf>
    <xf numFmtId="0" fontId="0" fillId="9" borderId="18" xfId="0" applyFill="1" applyBorder="1"/>
    <xf numFmtId="0" fontId="16" fillId="9" borderId="18" xfId="0" applyFont="1" applyFill="1" applyBorder="1"/>
    <xf numFmtId="1" fontId="16" fillId="9" borderId="18" xfId="0" applyNumberFormat="1" applyFont="1" applyFill="1" applyBorder="1" applyAlignment="1">
      <alignment horizontal="center"/>
    </xf>
    <xf numFmtId="0" fontId="0" fillId="9" borderId="21" xfId="0" applyFill="1" applyBorder="1" applyAlignment="1">
      <alignment horizontal="left" vertical="top" wrapText="1"/>
    </xf>
    <xf numFmtId="0" fontId="0" fillId="9" borderId="18" xfId="0" applyFill="1" applyBorder="1" applyAlignment="1" applyProtection="1">
      <alignment horizontal="center" vertical="top"/>
      <protection locked="0"/>
    </xf>
    <xf numFmtId="164" fontId="0" fillId="3" borderId="18" xfId="0" applyNumberFormat="1" applyFill="1" applyBorder="1" applyAlignment="1" applyProtection="1">
      <alignment horizontal="center" vertical="top"/>
      <protection locked="0"/>
    </xf>
    <xf numFmtId="1" fontId="0" fillId="3" borderId="18" xfId="0" applyNumberFormat="1" applyFill="1" applyBorder="1" applyAlignment="1" applyProtection="1">
      <alignment horizontal="center" vertical="top"/>
      <protection locked="0"/>
    </xf>
    <xf numFmtId="0" fontId="5" fillId="5" borderId="14" xfId="7" applyFill="1" applyBorder="1"/>
    <xf numFmtId="0" fontId="10" fillId="5" borderId="14" xfId="8" applyBorder="1" applyAlignment="1">
      <alignment wrapText="1"/>
    </xf>
    <xf numFmtId="0" fontId="1" fillId="6" borderId="18" xfId="9" applyFont="1" applyBorder="1" applyAlignment="1" applyProtection="1">
      <alignment horizontal="center" vertical="top"/>
      <protection locked="0"/>
    </xf>
    <xf numFmtId="0" fontId="11" fillId="0" borderId="0" xfId="0" applyFont="1"/>
    <xf numFmtId="0" fontId="12" fillId="0" borderId="0" xfId="0" applyFont="1"/>
    <xf numFmtId="0" fontId="14" fillId="0" borderId="0" xfId="0" applyFont="1"/>
    <xf numFmtId="165" fontId="14" fillId="0" borderId="0" xfId="0" applyNumberFormat="1" applyFont="1"/>
    <xf numFmtId="0" fontId="15" fillId="0" borderId="0" xfId="0" applyFont="1"/>
    <xf numFmtId="165" fontId="15" fillId="0" borderId="0" xfId="0" applyNumberFormat="1" applyFont="1"/>
    <xf numFmtId="0" fontId="0" fillId="0" borderId="0" xfId="0" applyAlignment="1">
      <alignment horizontal="left" vertical="top"/>
    </xf>
    <xf numFmtId="0" fontId="0" fillId="0" borderId="0" xfId="0" applyAlignment="1">
      <alignment horizontal="left" vertical="top" wrapText="1"/>
    </xf>
    <xf numFmtId="1" fontId="0" fillId="0" borderId="0" xfId="0" applyNumberFormat="1" applyAlignment="1">
      <alignment horizontal="center" vertical="top"/>
    </xf>
    <xf numFmtId="0" fontId="11" fillId="4" borderId="22" xfId="0" applyFont="1" applyFill="1" applyBorder="1"/>
    <xf numFmtId="0" fontId="0" fillId="8" borderId="23" xfId="0" applyFill="1" applyBorder="1"/>
    <xf numFmtId="0" fontId="10" fillId="5" borderId="23" xfId="8" applyBorder="1"/>
    <xf numFmtId="0" fontId="11" fillId="4" borderId="9" xfId="0" applyFont="1" applyFill="1" applyBorder="1"/>
    <xf numFmtId="0" fontId="0" fillId="9" borderId="18" xfId="0" applyFill="1" applyBorder="1" applyAlignment="1">
      <alignment horizontal="center" vertical="top"/>
    </xf>
    <xf numFmtId="1" fontId="17" fillId="10" borderId="18" xfId="0" applyNumberFormat="1" applyFont="1" applyFill="1" applyBorder="1" applyAlignment="1">
      <alignment horizontal="center" vertical="top"/>
    </xf>
    <xf numFmtId="0" fontId="0" fillId="10" borderId="24" xfId="0" applyFill="1" applyBorder="1"/>
    <xf numFmtId="0" fontId="0" fillId="10" borderId="25" xfId="0" applyFill="1" applyBorder="1"/>
    <xf numFmtId="0" fontId="0" fillId="8" borderId="22" xfId="0" applyFill="1" applyBorder="1" applyAlignment="1">
      <alignment horizontal="center"/>
    </xf>
    <xf numFmtId="1" fontId="17" fillId="10" borderId="26" xfId="0" applyNumberFormat="1" applyFont="1" applyFill="1" applyBorder="1" applyAlignment="1">
      <alignment horizontal="center" vertical="top"/>
    </xf>
    <xf numFmtId="0" fontId="0" fillId="10" borderId="27" xfId="0" applyFill="1" applyBorder="1"/>
    <xf numFmtId="0" fontId="0" fillId="9" borderId="18" xfId="0" applyFill="1" applyBorder="1" applyAlignment="1">
      <alignment vertical="top"/>
    </xf>
    <xf numFmtId="0" fontId="0" fillId="9" borderId="18" xfId="0" applyFill="1" applyBorder="1" applyAlignment="1">
      <alignment vertical="top" wrapText="1"/>
    </xf>
    <xf numFmtId="0" fontId="0" fillId="3" borderId="0" xfId="0" applyFill="1" applyAlignment="1" applyProtection="1">
      <alignment horizontal="left" vertical="top"/>
      <protection locked="0"/>
    </xf>
    <xf numFmtId="0" fontId="9" fillId="3" borderId="0" xfId="0" applyFont="1" applyFill="1" applyAlignment="1" applyProtection="1">
      <alignment horizontal="left" vertical="top"/>
      <protection locked="0"/>
    </xf>
    <xf numFmtId="8" fontId="0" fillId="3" borderId="0" xfId="0" applyNumberFormat="1" applyFill="1" applyAlignment="1" applyProtection="1">
      <alignment horizontal="left" vertical="top"/>
      <protection locked="0"/>
    </xf>
    <xf numFmtId="2" fontId="0" fillId="3" borderId="0" xfId="0" applyNumberFormat="1" applyFill="1" applyAlignment="1" applyProtection="1">
      <alignment horizontal="left" vertical="top"/>
      <protection locked="0"/>
    </xf>
    <xf numFmtId="0" fontId="7" fillId="3" borderId="0" xfId="0" applyFont="1" applyFill="1" applyAlignment="1" applyProtection="1">
      <alignment vertical="top"/>
      <protection locked="0"/>
    </xf>
    <xf numFmtId="0" fontId="3" fillId="3" borderId="1"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0" xfId="0" applyFont="1" applyFill="1" applyAlignment="1">
      <alignment horizontal="center" vertical="center"/>
    </xf>
    <xf numFmtId="0" fontId="3" fillId="3" borderId="5" xfId="0" applyFont="1" applyFill="1" applyBorder="1" applyAlignment="1">
      <alignment horizontal="center" vertical="center"/>
    </xf>
    <xf numFmtId="0" fontId="3" fillId="3" borderId="7" xfId="0" applyFont="1" applyFill="1" applyBorder="1" applyAlignment="1">
      <alignment horizontal="center" vertical="center"/>
    </xf>
    <xf numFmtId="0" fontId="4" fillId="3" borderId="1" xfId="0" applyFont="1" applyFill="1" applyBorder="1" applyAlignment="1">
      <alignment horizontal="center" vertical="center"/>
    </xf>
    <xf numFmtId="0" fontId="4" fillId="3" borderId="6"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4"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4" fillId="3" borderId="1" xfId="0" applyFont="1" applyFill="1" applyBorder="1" applyAlignment="1">
      <alignment horizontal="center" wrapText="1"/>
    </xf>
    <xf numFmtId="0" fontId="4" fillId="3" borderId="6" xfId="0" applyFont="1" applyFill="1" applyBorder="1" applyAlignment="1">
      <alignment horizontal="center" wrapText="1"/>
    </xf>
    <xf numFmtId="0" fontId="5" fillId="3" borderId="2" xfId="7" applyFill="1" applyBorder="1" applyAlignment="1" applyProtection="1">
      <alignment horizontal="center" vertical="center"/>
      <protection locked="0"/>
    </xf>
    <xf numFmtId="0" fontId="5" fillId="3" borderId="3" xfId="7" applyFill="1" applyBorder="1" applyAlignment="1" applyProtection="1">
      <alignment horizontal="center" vertical="center"/>
      <protection locked="0"/>
    </xf>
    <xf numFmtId="0" fontId="5" fillId="3" borderId="7" xfId="7" applyFill="1" applyBorder="1" applyAlignment="1" applyProtection="1">
      <alignment horizontal="center" vertical="center"/>
      <protection locked="0"/>
    </xf>
    <xf numFmtId="0" fontId="5" fillId="3" borderId="8" xfId="7" applyFill="1" applyBorder="1" applyAlignment="1" applyProtection="1">
      <alignment horizontal="center" vertical="center"/>
      <protection locked="0"/>
    </xf>
    <xf numFmtId="0" fontId="8" fillId="3" borderId="1" xfId="0" applyFont="1" applyFill="1" applyBorder="1" applyAlignment="1">
      <alignment horizontal="left" vertical="center" indent="1"/>
    </xf>
    <xf numFmtId="0" fontId="8" fillId="3" borderId="2" xfId="0" applyFont="1" applyFill="1" applyBorder="1" applyAlignment="1">
      <alignment horizontal="left" vertical="center" indent="1"/>
    </xf>
    <xf numFmtId="0" fontId="8" fillId="3" borderId="3" xfId="0" applyFont="1" applyFill="1" applyBorder="1" applyAlignment="1">
      <alignment horizontal="left" vertical="center" indent="1"/>
    </xf>
    <xf numFmtId="0" fontId="8" fillId="3" borderId="4" xfId="0" applyFont="1" applyFill="1" applyBorder="1" applyAlignment="1">
      <alignment horizontal="left" vertical="center" indent="1"/>
    </xf>
    <xf numFmtId="0" fontId="8" fillId="3" borderId="0" xfId="0" applyFont="1" applyFill="1" applyAlignment="1">
      <alignment horizontal="left" vertical="center" indent="1"/>
    </xf>
    <xf numFmtId="0" fontId="8" fillId="3" borderId="5" xfId="0" applyFont="1" applyFill="1" applyBorder="1" applyAlignment="1">
      <alignment horizontal="left" vertical="center" indent="1"/>
    </xf>
    <xf numFmtId="0" fontId="4" fillId="3" borderId="1" xfId="0" applyFont="1" applyFill="1" applyBorder="1" applyAlignment="1">
      <alignment horizontal="left" vertical="center" indent="1"/>
    </xf>
    <xf numFmtId="0" fontId="4" fillId="3" borderId="2" xfId="0" applyFont="1" applyFill="1" applyBorder="1" applyAlignment="1">
      <alignment horizontal="left" vertical="center" indent="1"/>
    </xf>
    <xf numFmtId="0" fontId="4" fillId="3" borderId="3" xfId="0" applyFont="1" applyFill="1" applyBorder="1" applyAlignment="1">
      <alignment horizontal="left" vertical="center" indent="1"/>
    </xf>
    <xf numFmtId="0" fontId="4" fillId="3" borderId="5" xfId="0" applyFont="1" applyFill="1" applyBorder="1" applyAlignment="1">
      <alignment horizontal="left" vertical="center" indent="1"/>
    </xf>
    <xf numFmtId="0" fontId="4" fillId="3" borderId="4" xfId="0" applyFont="1" applyFill="1" applyBorder="1" applyAlignment="1">
      <alignment horizontal="left" vertical="center" indent="1"/>
    </xf>
    <xf numFmtId="0" fontId="4" fillId="3" borderId="0" xfId="0" applyFont="1" applyFill="1" applyAlignment="1">
      <alignment horizontal="left" vertical="center" indent="1"/>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pplyProtection="1">
      <alignmen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5" fillId="3" borderId="4" xfId="7" applyFill="1" applyBorder="1" applyAlignment="1" applyProtection="1">
      <alignment horizontal="left" vertical="top" wrapText="1" indent="1"/>
      <protection locked="0"/>
    </xf>
    <xf numFmtId="0" fontId="5" fillId="3" borderId="0" xfId="7" applyFill="1" applyAlignment="1" applyProtection="1">
      <alignment horizontal="left" vertical="top" indent="1"/>
      <protection locked="0"/>
    </xf>
    <xf numFmtId="0" fontId="5" fillId="3" borderId="5" xfId="7" applyFill="1" applyBorder="1" applyAlignment="1" applyProtection="1">
      <alignment horizontal="left" vertical="top" indent="1"/>
      <protection locked="0"/>
    </xf>
    <xf numFmtId="0" fontId="5" fillId="3" borderId="4" xfId="7" applyFill="1" applyBorder="1" applyAlignment="1" applyProtection="1">
      <alignment horizontal="left" vertical="top" indent="1"/>
      <protection locked="0"/>
    </xf>
    <xf numFmtId="0" fontId="0" fillId="3" borderId="4" xfId="0" applyFill="1" applyBorder="1" applyAlignment="1">
      <alignment horizontal="left" vertical="top" wrapText="1"/>
    </xf>
    <xf numFmtId="0" fontId="0" fillId="3" borderId="0" xfId="0" applyFill="1" applyAlignment="1">
      <alignment horizontal="left" vertical="top"/>
    </xf>
    <xf numFmtId="0" fontId="0" fillId="3" borderId="5" xfId="0" applyFill="1" applyBorder="1" applyAlignment="1">
      <alignment horizontal="left" vertical="top"/>
    </xf>
    <xf numFmtId="0" fontId="0" fillId="3" borderId="4"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4" xfId="0" applyFill="1" applyBorder="1" applyAlignment="1" applyProtection="1">
      <alignment horizontal="left" vertical="top"/>
      <protection locked="0"/>
    </xf>
    <xf numFmtId="0" fontId="5" fillId="3" borderId="0" xfId="7" applyFill="1" applyAlignment="1" applyProtection="1">
      <alignment horizontal="center" vertical="top"/>
      <protection locked="0"/>
    </xf>
    <xf numFmtId="0" fontId="5" fillId="3" borderId="5" xfId="7" applyFill="1" applyBorder="1" applyAlignment="1" applyProtection="1">
      <alignment horizontal="center"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1" fillId="6" borderId="18" xfId="9" applyFont="1" applyBorder="1" applyAlignment="1" applyProtection="1">
      <alignment horizontal="center" vertical="top"/>
      <protection locked="0"/>
    </xf>
    <xf numFmtId="0" fontId="2" fillId="6" borderId="18" xfId="9" applyBorder="1" applyAlignment="1" applyProtection="1">
      <alignment horizontal="center" vertical="top"/>
      <protection locked="0"/>
    </xf>
    <xf numFmtId="164" fontId="0" fillId="3" borderId="18" xfId="0" applyNumberFormat="1" applyFill="1" applyBorder="1" applyAlignment="1" applyProtection="1">
      <alignment horizontal="center" vertical="top"/>
      <protection locked="0"/>
    </xf>
    <xf numFmtId="1" fontId="0" fillId="9" borderId="19" xfId="0" applyNumberFormat="1" applyFill="1" applyBorder="1" applyAlignment="1">
      <alignment horizontal="center" vertical="top"/>
    </xf>
    <xf numFmtId="1" fontId="0" fillId="9" borderId="21" xfId="0" applyNumberFormat="1" applyFill="1" applyBorder="1" applyAlignment="1">
      <alignment horizontal="center" vertical="top"/>
    </xf>
    <xf numFmtId="1" fontId="0" fillId="9" borderId="20" xfId="0" applyNumberFormat="1" applyFill="1" applyBorder="1" applyAlignment="1">
      <alignment horizontal="center" vertical="top"/>
    </xf>
    <xf numFmtId="0" fontId="0" fillId="9" borderId="18" xfId="0" applyFill="1" applyBorder="1" applyAlignment="1">
      <alignment vertical="top"/>
    </xf>
    <xf numFmtId="0" fontId="0" fillId="9" borderId="18" xfId="0" applyFill="1" applyBorder="1" applyAlignment="1">
      <alignment vertical="top" wrapText="1"/>
    </xf>
    <xf numFmtId="0" fontId="0" fillId="9" borderId="18" xfId="0" applyFill="1" applyBorder="1" applyAlignment="1">
      <alignment horizontal="left" vertical="top" wrapText="1"/>
    </xf>
    <xf numFmtId="0" fontId="0" fillId="9" borderId="19" xfId="0" applyFill="1" applyBorder="1" applyAlignment="1">
      <alignment vertical="top"/>
    </xf>
    <xf numFmtId="0" fontId="0" fillId="9" borderId="21" xfId="0" applyFill="1" applyBorder="1" applyAlignment="1">
      <alignment vertical="top"/>
    </xf>
    <xf numFmtId="0" fontId="0" fillId="9" borderId="20" xfId="0" applyFill="1" applyBorder="1" applyAlignment="1">
      <alignment vertical="top"/>
    </xf>
    <xf numFmtId="0" fontId="0" fillId="9" borderId="19" xfId="0" applyFill="1" applyBorder="1" applyAlignment="1">
      <alignment vertical="top" wrapText="1"/>
    </xf>
    <xf numFmtId="0" fontId="0" fillId="9" borderId="21" xfId="0" applyFill="1" applyBorder="1" applyAlignment="1">
      <alignment vertical="top" wrapText="1"/>
    </xf>
    <xf numFmtId="0" fontId="0" fillId="9" borderId="20" xfId="0" applyFill="1" applyBorder="1" applyAlignment="1">
      <alignment vertical="top" wrapText="1"/>
    </xf>
    <xf numFmtId="0" fontId="0" fillId="9" borderId="19" xfId="0" applyFill="1" applyBorder="1" applyAlignment="1">
      <alignment horizontal="center" vertical="top"/>
    </xf>
    <xf numFmtId="0" fontId="0" fillId="9" borderId="21" xfId="0" applyFill="1" applyBorder="1" applyAlignment="1">
      <alignment horizontal="center" vertical="top"/>
    </xf>
    <xf numFmtId="0" fontId="0" fillId="9" borderId="20" xfId="0" applyFill="1" applyBorder="1" applyAlignment="1">
      <alignment horizontal="center" vertical="top"/>
    </xf>
    <xf numFmtId="0" fontId="0" fillId="9" borderId="19" xfId="0" applyFill="1" applyBorder="1" applyAlignment="1">
      <alignment horizontal="center" vertical="top" wrapText="1"/>
    </xf>
    <xf numFmtId="0" fontId="0" fillId="9" borderId="21" xfId="0" applyFill="1" applyBorder="1" applyAlignment="1">
      <alignment horizontal="center" vertical="top" wrapText="1"/>
    </xf>
    <xf numFmtId="0" fontId="0" fillId="9" borderId="20" xfId="0" applyFill="1" applyBorder="1" applyAlignment="1">
      <alignment horizontal="center" vertical="top" wrapText="1"/>
    </xf>
  </cellXfs>
  <cellStyles count="10">
    <cellStyle name="20% - Accent5" xfId="9" builtinId="46"/>
    <cellStyle name="Bad" xfId="8" builtinId="27"/>
    <cellStyle name="Followed Hyperlink" xfId="2" builtinId="9" hidden="1"/>
    <cellStyle name="Followed Hyperlink" xfId="4" builtinId="9" hidden="1"/>
    <cellStyle name="Followed Hyperlink" xfId="6" builtinId="9" hidden="1"/>
    <cellStyle name="Hyperlink" xfId="1" builtinId="8" hidden="1"/>
    <cellStyle name="Hyperlink" xfId="3" builtinId="8" hidden="1"/>
    <cellStyle name="Hyperlink" xfId="5" builtinId="8" hidden="1"/>
    <cellStyle name="Hyperlink" xfId="7" builtinId="8"/>
    <cellStyle name="Normal" xfId="0" builtinId="0"/>
  </cellStyles>
  <dxfs count="0"/>
  <tableStyles count="0" defaultTableStyle="TableStyleMedium9" defaultPivotStyle="PivotStyleMedium4"/>
  <colors>
    <mruColors>
      <color rgb="FFFF5050"/>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theme" Target="theme/theme1.xml"/><Relationship Id="rId5" Type="http://schemas.openxmlformats.org/officeDocument/2006/relationships/styles" Target="styles.xml"/><Relationship Id="rId6" Type="http://schemas.openxmlformats.org/officeDocument/2006/relationships/sharedStrings" Target="sharedStrings.xml"/><Relationship Id="rId7"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png"/><Relationship Id="rId6" Type="http://schemas.openxmlformats.org/officeDocument/2006/relationships/image" Target="../media/image6.png"/><Relationship Id="rId7" Type="http://schemas.openxmlformats.org/officeDocument/2006/relationships/image" Target="../media/image7.png"/><Relationship Id="rId8" Type="http://schemas.openxmlformats.org/officeDocument/2006/relationships/image" Target="../media/image8.png"/><Relationship Id="rId1" Type="http://schemas.openxmlformats.org/officeDocument/2006/relationships/image" Target="../media/image1.png"/><Relationship Id="rId2"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227629</xdr:colOff>
      <xdr:row>50</xdr:row>
      <xdr:rowOff>55893</xdr:rowOff>
    </xdr:to>
    <xdr:pic>
      <xdr:nvPicPr>
        <xdr:cNvPr id="2" name="Picture 1">
          <a:extLst>
            <a:ext uri="{FF2B5EF4-FFF2-40B4-BE49-F238E27FC236}">
              <a16:creationId xmlns:a16="http://schemas.microsoft.com/office/drawing/2014/main" xmlns="" id="{00000000-0008-0000-09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7771429" cy="10057143"/>
        </a:xfrm>
        <a:prstGeom prst="rect">
          <a:avLst/>
        </a:prstGeom>
      </xdr:spPr>
    </xdr:pic>
    <xdr:clientData/>
  </xdr:twoCellAnchor>
  <xdr:twoCellAnchor editAs="oneCell">
    <xdr:from>
      <xdr:col>11</xdr:col>
      <xdr:colOff>366713</xdr:colOff>
      <xdr:row>0</xdr:row>
      <xdr:rowOff>180974</xdr:rowOff>
    </xdr:from>
    <xdr:to>
      <xdr:col>22</xdr:col>
      <xdr:colOff>595313</xdr:colOff>
      <xdr:row>51</xdr:row>
      <xdr:rowOff>33651</xdr:rowOff>
    </xdr:to>
    <xdr:pic>
      <xdr:nvPicPr>
        <xdr:cNvPr id="3" name="Picture 2">
          <a:extLst>
            <a:ext uri="{FF2B5EF4-FFF2-40B4-BE49-F238E27FC236}">
              <a16:creationId xmlns:a16="http://schemas.microsoft.com/office/drawing/2014/main" xmlns="" id="{00000000-0008-0000-0900-000003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7910513" y="180974"/>
          <a:ext cx="7772400" cy="10053952"/>
        </a:xfrm>
        <a:prstGeom prst="rect">
          <a:avLst/>
        </a:prstGeom>
      </xdr:spPr>
    </xdr:pic>
    <xdr:clientData/>
  </xdr:twoCellAnchor>
  <xdr:twoCellAnchor editAs="oneCell">
    <xdr:from>
      <xdr:col>0</xdr:col>
      <xdr:colOff>0</xdr:colOff>
      <xdr:row>52</xdr:row>
      <xdr:rowOff>0</xdr:rowOff>
    </xdr:from>
    <xdr:to>
      <xdr:col>11</xdr:col>
      <xdr:colOff>228600</xdr:colOff>
      <xdr:row>102</xdr:row>
      <xdr:rowOff>54372</xdr:rowOff>
    </xdr:to>
    <xdr:pic>
      <xdr:nvPicPr>
        <xdr:cNvPr id="4" name="Picture 3">
          <a:extLst>
            <a:ext uri="{FF2B5EF4-FFF2-40B4-BE49-F238E27FC236}">
              <a16:creationId xmlns:a16="http://schemas.microsoft.com/office/drawing/2014/main" xmlns="" id="{00000000-0008-0000-0900-000004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0" y="10401300"/>
          <a:ext cx="7772400" cy="10055622"/>
        </a:xfrm>
        <a:prstGeom prst="rect">
          <a:avLst/>
        </a:prstGeom>
      </xdr:spPr>
    </xdr:pic>
    <xdr:clientData/>
  </xdr:twoCellAnchor>
  <xdr:twoCellAnchor editAs="oneCell">
    <xdr:from>
      <xdr:col>0</xdr:col>
      <xdr:colOff>0</xdr:colOff>
      <xdr:row>104</xdr:row>
      <xdr:rowOff>0</xdr:rowOff>
    </xdr:from>
    <xdr:to>
      <xdr:col>11</xdr:col>
      <xdr:colOff>228314</xdr:colOff>
      <xdr:row>154</xdr:row>
      <xdr:rowOff>56780</xdr:rowOff>
    </xdr:to>
    <xdr:pic>
      <xdr:nvPicPr>
        <xdr:cNvPr id="5" name="Picture 4">
          <a:extLst>
            <a:ext uri="{FF2B5EF4-FFF2-40B4-BE49-F238E27FC236}">
              <a16:creationId xmlns:a16="http://schemas.microsoft.com/office/drawing/2014/main" xmlns="" id="{00000000-0008-0000-0900-000005000000}"/>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0" y="20802600"/>
          <a:ext cx="7772114" cy="10058030"/>
        </a:xfrm>
        <a:prstGeom prst="rect">
          <a:avLst/>
        </a:prstGeom>
      </xdr:spPr>
    </xdr:pic>
    <xdr:clientData/>
  </xdr:twoCellAnchor>
  <xdr:twoCellAnchor editAs="oneCell">
    <xdr:from>
      <xdr:col>11</xdr:col>
      <xdr:colOff>681037</xdr:colOff>
      <xdr:row>156</xdr:row>
      <xdr:rowOff>28576</xdr:rowOff>
    </xdr:from>
    <xdr:to>
      <xdr:col>23</xdr:col>
      <xdr:colOff>223837</xdr:colOff>
      <xdr:row>206</xdr:row>
      <xdr:rowOff>81615</xdr:rowOff>
    </xdr:to>
    <xdr:pic>
      <xdr:nvPicPr>
        <xdr:cNvPr id="6" name="Picture 5">
          <a:extLst>
            <a:ext uri="{FF2B5EF4-FFF2-40B4-BE49-F238E27FC236}">
              <a16:creationId xmlns:a16="http://schemas.microsoft.com/office/drawing/2014/main" xmlns="" id="{00000000-0008-0000-0900-000006000000}"/>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8224837" y="31232476"/>
          <a:ext cx="7772400" cy="10054289"/>
        </a:xfrm>
        <a:prstGeom prst="rect">
          <a:avLst/>
        </a:prstGeom>
      </xdr:spPr>
    </xdr:pic>
    <xdr:clientData/>
  </xdr:twoCellAnchor>
  <xdr:twoCellAnchor editAs="oneCell">
    <xdr:from>
      <xdr:col>0</xdr:col>
      <xdr:colOff>0</xdr:colOff>
      <xdr:row>156</xdr:row>
      <xdr:rowOff>0</xdr:rowOff>
    </xdr:from>
    <xdr:to>
      <xdr:col>11</xdr:col>
      <xdr:colOff>227629</xdr:colOff>
      <xdr:row>206</xdr:row>
      <xdr:rowOff>55893</xdr:rowOff>
    </xdr:to>
    <xdr:pic>
      <xdr:nvPicPr>
        <xdr:cNvPr id="7" name="Picture 6">
          <a:extLst>
            <a:ext uri="{FF2B5EF4-FFF2-40B4-BE49-F238E27FC236}">
              <a16:creationId xmlns:a16="http://schemas.microsoft.com/office/drawing/2014/main" xmlns="" id="{00000000-0008-0000-0900-000007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0" y="31203900"/>
          <a:ext cx="7771429" cy="10057143"/>
        </a:xfrm>
        <a:prstGeom prst="rect">
          <a:avLst/>
        </a:prstGeom>
      </xdr:spPr>
    </xdr:pic>
    <xdr:clientData/>
  </xdr:twoCellAnchor>
  <xdr:twoCellAnchor editAs="oneCell">
    <xdr:from>
      <xdr:col>12</xdr:col>
      <xdr:colOff>0</xdr:colOff>
      <xdr:row>104</xdr:row>
      <xdr:rowOff>0</xdr:rowOff>
    </xdr:from>
    <xdr:to>
      <xdr:col>23</xdr:col>
      <xdr:colOff>227629</xdr:colOff>
      <xdr:row>154</xdr:row>
      <xdr:rowOff>55893</xdr:rowOff>
    </xdr:to>
    <xdr:pic>
      <xdr:nvPicPr>
        <xdr:cNvPr id="8" name="Picture 7">
          <a:extLst>
            <a:ext uri="{FF2B5EF4-FFF2-40B4-BE49-F238E27FC236}">
              <a16:creationId xmlns:a16="http://schemas.microsoft.com/office/drawing/2014/main" xmlns="" id="{00000000-0008-0000-0900-000008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8229600" y="20802600"/>
          <a:ext cx="7771429" cy="10057143"/>
        </a:xfrm>
        <a:prstGeom prst="rect">
          <a:avLst/>
        </a:prstGeom>
      </xdr:spPr>
    </xdr:pic>
    <xdr:clientData/>
  </xdr:twoCellAnchor>
  <xdr:twoCellAnchor editAs="oneCell">
    <xdr:from>
      <xdr:col>0</xdr:col>
      <xdr:colOff>0</xdr:colOff>
      <xdr:row>208</xdr:row>
      <xdr:rowOff>0</xdr:rowOff>
    </xdr:from>
    <xdr:to>
      <xdr:col>11</xdr:col>
      <xdr:colOff>228153</xdr:colOff>
      <xdr:row>258</xdr:row>
      <xdr:rowOff>56880</xdr:rowOff>
    </xdr:to>
    <xdr:pic>
      <xdr:nvPicPr>
        <xdr:cNvPr id="9" name="Picture 8">
          <a:extLst>
            <a:ext uri="{FF2B5EF4-FFF2-40B4-BE49-F238E27FC236}">
              <a16:creationId xmlns:a16="http://schemas.microsoft.com/office/drawing/2014/main" xmlns="" id="{00000000-0008-0000-0900-000009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41605200"/>
          <a:ext cx="7771953" cy="1005813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65"/>
  <sheetViews>
    <sheetView topLeftCell="A39" zoomScale="80" zoomScaleNormal="80" zoomScalePageLayoutView="80" workbookViewId="0">
      <selection activeCell="N8" sqref="N8:Q8"/>
    </sheetView>
  </sheetViews>
  <sheetFormatPr baseColWidth="10" defaultColWidth="10.83203125" defaultRowHeight="15" x14ac:dyDescent="0"/>
  <cols>
    <col min="1" max="1" width="3.5" style="6" customWidth="1"/>
    <col min="2" max="2" width="5" style="6" customWidth="1"/>
    <col min="3" max="3" width="6.1640625" style="6" customWidth="1"/>
    <col min="4" max="4" width="15.5" style="6" customWidth="1"/>
    <col min="5" max="5" width="16.33203125" style="6" customWidth="1"/>
    <col min="6" max="6" width="6" style="6" customWidth="1"/>
    <col min="7" max="7" width="10.83203125" style="6"/>
    <col min="8" max="8" width="13.1640625" style="6" customWidth="1"/>
    <col min="9" max="9" width="13.33203125" style="6" customWidth="1"/>
    <col min="10" max="10" width="13.83203125" style="6" customWidth="1"/>
    <col min="11" max="11" width="12.6640625" style="6" customWidth="1"/>
    <col min="12" max="12" width="20.5" style="6" customWidth="1"/>
    <col min="13" max="13" width="16" style="6" customWidth="1"/>
    <col min="14" max="16384" width="10.83203125" style="6"/>
  </cols>
  <sheetData>
    <row r="1" spans="2:17" ht="16.25" thickBot="1"/>
    <row r="2" spans="2:17" ht="26.25" customHeight="1">
      <c r="B2" s="1"/>
      <c r="C2" s="2"/>
      <c r="D2" s="2"/>
      <c r="E2" s="2"/>
      <c r="F2" s="85" t="s">
        <v>16</v>
      </c>
      <c r="G2" s="86"/>
      <c r="H2" s="86"/>
      <c r="I2" s="86"/>
      <c r="J2" s="86"/>
      <c r="K2" s="86"/>
      <c r="L2" s="87"/>
      <c r="M2" s="92" t="s">
        <v>1</v>
      </c>
      <c r="N2" s="94">
        <v>43515</v>
      </c>
      <c r="O2" s="95"/>
      <c r="P2" s="95"/>
      <c r="Q2" s="96"/>
    </row>
    <row r="3" spans="2:17" ht="16.25" customHeight="1" thickBot="1">
      <c r="B3" s="3"/>
      <c r="C3" s="4"/>
      <c r="D3" s="4"/>
      <c r="E3" s="4"/>
      <c r="F3" s="88"/>
      <c r="G3" s="89"/>
      <c r="H3" s="89"/>
      <c r="I3" s="89"/>
      <c r="J3" s="89"/>
      <c r="K3" s="89"/>
      <c r="L3" s="90"/>
      <c r="M3" s="93"/>
      <c r="N3" s="97"/>
      <c r="O3" s="97"/>
      <c r="P3" s="97"/>
      <c r="Q3" s="98"/>
    </row>
    <row r="4" spans="2:17" ht="18" customHeight="1">
      <c r="B4" s="3"/>
      <c r="C4" s="4"/>
      <c r="D4" s="4"/>
      <c r="E4" s="4"/>
      <c r="F4" s="88"/>
      <c r="G4" s="89"/>
      <c r="H4" s="89"/>
      <c r="I4" s="89"/>
      <c r="J4" s="89"/>
      <c r="K4" s="89"/>
      <c r="L4" s="90"/>
      <c r="M4" s="92" t="s">
        <v>0</v>
      </c>
      <c r="N4" s="95" t="s">
        <v>22</v>
      </c>
      <c r="O4" s="95"/>
      <c r="P4" s="95"/>
      <c r="Q4" s="96"/>
    </row>
    <row r="5" spans="2:17" ht="16.25" thickBot="1">
      <c r="B5" s="3"/>
      <c r="C5" s="4"/>
      <c r="D5" s="4"/>
      <c r="E5" s="4"/>
      <c r="F5" s="88"/>
      <c r="G5" s="89"/>
      <c r="H5" s="89"/>
      <c r="I5" s="89"/>
      <c r="J5" s="89"/>
      <c r="K5" s="89"/>
      <c r="L5" s="90"/>
      <c r="M5" s="99"/>
      <c r="N5" s="100"/>
      <c r="O5" s="100"/>
      <c r="P5" s="100"/>
      <c r="Q5" s="101"/>
    </row>
    <row r="6" spans="2:17" ht="21" customHeight="1">
      <c r="B6" s="3"/>
      <c r="C6" s="4"/>
      <c r="D6" s="4"/>
      <c r="E6" s="4"/>
      <c r="F6" s="88"/>
      <c r="G6" s="89"/>
      <c r="H6" s="89"/>
      <c r="I6" s="89"/>
      <c r="J6" s="89"/>
      <c r="K6" s="89"/>
      <c r="L6" s="89"/>
      <c r="M6" s="102" t="s">
        <v>2</v>
      </c>
      <c r="N6" s="104" t="s">
        <v>86</v>
      </c>
      <c r="O6" s="104"/>
      <c r="P6" s="104"/>
      <c r="Q6" s="105"/>
    </row>
    <row r="7" spans="2:17" ht="16.25" thickBot="1">
      <c r="B7" s="3"/>
      <c r="C7" s="4"/>
      <c r="D7" s="4"/>
      <c r="E7" s="4"/>
      <c r="F7" s="88"/>
      <c r="G7" s="91"/>
      <c r="H7" s="91"/>
      <c r="I7" s="91"/>
      <c r="J7" s="91"/>
      <c r="K7" s="91"/>
      <c r="L7" s="91"/>
      <c r="M7" s="103"/>
      <c r="N7" s="106"/>
      <c r="O7" s="106"/>
      <c r="P7" s="106"/>
      <c r="Q7" s="107"/>
    </row>
    <row r="8" spans="2:17" s="13" customFormat="1" ht="27" customHeight="1">
      <c r="B8" s="114" t="s">
        <v>17</v>
      </c>
      <c r="C8" s="115"/>
      <c r="D8" s="115"/>
      <c r="E8" s="115"/>
      <c r="F8" s="116"/>
      <c r="G8" s="114" t="s">
        <v>18</v>
      </c>
      <c r="H8" s="115"/>
      <c r="I8" s="115"/>
      <c r="J8" s="115"/>
      <c r="K8" s="115"/>
      <c r="L8" s="115"/>
      <c r="M8" s="117"/>
      <c r="N8" s="118" t="s">
        <v>19</v>
      </c>
      <c r="O8" s="119"/>
      <c r="P8" s="119"/>
      <c r="Q8" s="117"/>
    </row>
    <row r="9" spans="2:17">
      <c r="B9" s="120" t="s">
        <v>21</v>
      </c>
      <c r="C9" s="121"/>
      <c r="D9" s="121"/>
      <c r="E9" s="121"/>
      <c r="F9" s="122"/>
      <c r="G9" s="120" t="s">
        <v>77</v>
      </c>
      <c r="H9" s="121"/>
      <c r="I9" s="121"/>
      <c r="J9" s="121"/>
      <c r="K9" s="121"/>
      <c r="L9" s="121"/>
      <c r="M9" s="122"/>
      <c r="N9" s="126"/>
      <c r="O9" s="127"/>
      <c r="P9" s="127"/>
      <c r="Q9" s="128"/>
    </row>
    <row r="10" spans="2:17" ht="16.25" thickBot="1">
      <c r="B10" s="123"/>
      <c r="C10" s="124"/>
      <c r="D10" s="124"/>
      <c r="E10" s="124"/>
      <c r="F10" s="125"/>
      <c r="G10" s="123"/>
      <c r="H10" s="124"/>
      <c r="I10" s="124"/>
      <c r="J10" s="124"/>
      <c r="K10" s="124"/>
      <c r="L10" s="124"/>
      <c r="M10" s="125"/>
      <c r="N10" s="129"/>
      <c r="O10" s="130"/>
      <c r="P10" s="130"/>
      <c r="Q10" s="131"/>
    </row>
    <row r="11" spans="2:17" s="13" customFormat="1" ht="27" customHeight="1">
      <c r="B11" s="114" t="s">
        <v>3</v>
      </c>
      <c r="C11" s="115"/>
      <c r="D11" s="115"/>
      <c r="E11" s="115"/>
      <c r="F11" s="115"/>
      <c r="G11" s="115"/>
      <c r="H11" s="115"/>
      <c r="I11" s="115"/>
      <c r="J11" s="115"/>
      <c r="K11" s="115"/>
      <c r="L11" s="115"/>
      <c r="M11" s="115"/>
      <c r="N11" s="115"/>
      <c r="O11" s="115"/>
      <c r="P11" s="115"/>
      <c r="Q11" s="116"/>
    </row>
    <row r="12" spans="2:17" ht="18" customHeight="1">
      <c r="B12" s="132" t="s">
        <v>27</v>
      </c>
      <c r="C12" s="133"/>
      <c r="D12" s="133"/>
      <c r="E12" s="133"/>
      <c r="F12" s="133"/>
      <c r="G12" s="133"/>
      <c r="H12" s="133"/>
      <c r="I12" s="133"/>
      <c r="J12" s="133"/>
      <c r="K12" s="133"/>
      <c r="L12" s="133"/>
      <c r="M12" s="133"/>
      <c r="N12" s="133"/>
      <c r="O12" s="133"/>
      <c r="P12" s="133"/>
      <c r="Q12" s="134"/>
    </row>
    <row r="13" spans="2:17" ht="18" customHeight="1">
      <c r="B13" s="135"/>
      <c r="C13" s="133"/>
      <c r="D13" s="133"/>
      <c r="E13" s="133"/>
      <c r="F13" s="133"/>
      <c r="G13" s="133"/>
      <c r="H13" s="133"/>
      <c r="I13" s="133"/>
      <c r="J13" s="133"/>
      <c r="K13" s="133"/>
      <c r="L13" s="133"/>
      <c r="M13" s="133"/>
      <c r="N13" s="133"/>
      <c r="O13" s="133"/>
      <c r="P13" s="133"/>
      <c r="Q13" s="134"/>
    </row>
    <row r="14" spans="2:17" ht="18" customHeight="1">
      <c r="B14" s="135"/>
      <c r="C14" s="133"/>
      <c r="D14" s="133"/>
      <c r="E14" s="133"/>
      <c r="F14" s="133"/>
      <c r="G14" s="133"/>
      <c r="H14" s="133"/>
      <c r="I14" s="133"/>
      <c r="J14" s="133"/>
      <c r="K14" s="133"/>
      <c r="L14" s="133"/>
      <c r="M14" s="133"/>
      <c r="N14" s="133"/>
      <c r="O14" s="133"/>
      <c r="P14" s="133"/>
      <c r="Q14" s="134"/>
    </row>
    <row r="15" spans="2:17">
      <c r="B15" s="135"/>
      <c r="C15" s="133"/>
      <c r="D15" s="133"/>
      <c r="E15" s="133"/>
      <c r="F15" s="133"/>
      <c r="G15" s="133"/>
      <c r="H15" s="133"/>
      <c r="I15" s="133"/>
      <c r="J15" s="133"/>
      <c r="K15" s="133"/>
      <c r="L15" s="133"/>
      <c r="M15" s="133"/>
      <c r="N15" s="133"/>
      <c r="O15" s="133"/>
      <c r="P15" s="133"/>
      <c r="Q15" s="134"/>
    </row>
    <row r="16" spans="2:17" ht="16.25" thickBot="1">
      <c r="B16" s="135"/>
      <c r="C16" s="133"/>
      <c r="D16" s="133"/>
      <c r="E16" s="133"/>
      <c r="F16" s="133"/>
      <c r="G16" s="133"/>
      <c r="H16" s="133"/>
      <c r="I16" s="133"/>
      <c r="J16" s="133"/>
      <c r="K16" s="133"/>
      <c r="L16" s="133"/>
      <c r="M16" s="133"/>
      <c r="N16" s="133"/>
      <c r="O16" s="133"/>
      <c r="P16" s="133"/>
      <c r="Q16" s="134"/>
    </row>
    <row r="17" spans="2:17" s="13" customFormat="1" ht="27" customHeight="1">
      <c r="B17" s="114" t="s">
        <v>4</v>
      </c>
      <c r="C17" s="115"/>
      <c r="D17" s="115"/>
      <c r="E17" s="115"/>
      <c r="F17" s="115"/>
      <c r="G17" s="115"/>
      <c r="H17" s="115"/>
      <c r="I17" s="115"/>
      <c r="J17" s="115"/>
      <c r="K17" s="115"/>
      <c r="L17" s="115"/>
      <c r="M17" s="115"/>
      <c r="N17" s="115"/>
      <c r="O17" s="115"/>
      <c r="P17" s="115"/>
      <c r="Q17" s="116"/>
    </row>
    <row r="18" spans="2:17">
      <c r="B18" s="5"/>
      <c r="Q18" s="7"/>
    </row>
    <row r="19" spans="2:17">
      <c r="B19" s="5"/>
      <c r="Q19" s="7"/>
    </row>
    <row r="20" spans="2:17" ht="18.5" thickBot="1">
      <c r="B20" s="5"/>
      <c r="C20" s="12" t="s">
        <v>23</v>
      </c>
      <c r="D20" s="11" t="s">
        <v>5</v>
      </c>
      <c r="Q20" s="7"/>
    </row>
    <row r="21" spans="2:17" ht="18.5" thickBot="1">
      <c r="B21" s="5"/>
      <c r="C21" s="12" t="s">
        <v>23</v>
      </c>
      <c r="D21" s="11" t="s">
        <v>6</v>
      </c>
      <c r="Q21" s="7"/>
    </row>
    <row r="22" spans="2:17" ht="18.5" thickBot="1">
      <c r="B22" s="5"/>
      <c r="C22" s="12" t="s">
        <v>24</v>
      </c>
      <c r="D22" s="11" t="s">
        <v>7</v>
      </c>
      <c r="Q22" s="7"/>
    </row>
    <row r="23" spans="2:17" ht="18.5" thickBot="1">
      <c r="B23" s="5"/>
      <c r="C23" s="12"/>
      <c r="D23" s="11" t="s">
        <v>8</v>
      </c>
      <c r="Q23" s="7"/>
    </row>
    <row r="24" spans="2:17" ht="18.5" thickBot="1">
      <c r="B24" s="5"/>
      <c r="C24" s="12" t="s">
        <v>24</v>
      </c>
      <c r="D24" s="11" t="s">
        <v>9</v>
      </c>
      <c r="Q24" s="7"/>
    </row>
    <row r="25" spans="2:17" ht="18.5" thickBot="1">
      <c r="B25" s="5"/>
      <c r="C25" s="12" t="s">
        <v>24</v>
      </c>
      <c r="D25" s="11" t="s">
        <v>10</v>
      </c>
      <c r="Q25" s="7"/>
    </row>
    <row r="26" spans="2:17" ht="18.5" thickBot="1">
      <c r="B26" s="5"/>
      <c r="C26" s="12" t="s">
        <v>23</v>
      </c>
      <c r="D26" s="11" t="s">
        <v>11</v>
      </c>
      <c r="Q26" s="7"/>
    </row>
    <row r="27" spans="2:17" ht="18.5" thickBot="1">
      <c r="B27" s="5"/>
      <c r="C27" s="12" t="s">
        <v>23</v>
      </c>
      <c r="D27" s="11" t="s">
        <v>12</v>
      </c>
      <c r="Q27" s="7"/>
    </row>
    <row r="28" spans="2:17">
      <c r="B28" s="5"/>
      <c r="Q28" s="7"/>
    </row>
    <row r="29" spans="2:17" ht="16.25" thickBot="1">
      <c r="B29" s="8"/>
      <c r="C29" s="9"/>
      <c r="D29" s="9"/>
      <c r="E29" s="9"/>
      <c r="F29" s="9"/>
      <c r="G29" s="9"/>
      <c r="H29" s="9"/>
      <c r="I29" s="9"/>
      <c r="J29" s="9"/>
      <c r="K29" s="9"/>
      <c r="L29" s="9"/>
      <c r="M29" s="9"/>
      <c r="N29" s="9"/>
      <c r="O29" s="9"/>
      <c r="P29" s="9"/>
      <c r="Q29" s="10"/>
    </row>
    <row r="30" spans="2:17" s="13" customFormat="1" ht="26.25" customHeight="1">
      <c r="B30" s="108" t="s">
        <v>13</v>
      </c>
      <c r="C30" s="109"/>
      <c r="D30" s="109"/>
      <c r="E30" s="109"/>
      <c r="F30" s="109"/>
      <c r="G30" s="109"/>
      <c r="H30" s="109"/>
      <c r="I30" s="109"/>
      <c r="J30" s="109"/>
      <c r="K30" s="109"/>
      <c r="L30" s="109"/>
      <c r="M30" s="109"/>
      <c r="N30" s="109"/>
      <c r="O30" s="109"/>
      <c r="P30" s="109"/>
      <c r="Q30" s="110"/>
    </row>
    <row r="31" spans="2:17">
      <c r="B31" s="136" t="s">
        <v>25</v>
      </c>
      <c r="C31" s="137"/>
      <c r="D31" s="137"/>
      <c r="E31" s="137"/>
      <c r="F31" s="137"/>
      <c r="G31" s="137"/>
      <c r="H31" s="137"/>
      <c r="I31" s="137"/>
      <c r="J31" s="137"/>
      <c r="K31" s="137"/>
      <c r="L31" s="137"/>
      <c r="M31" s="137"/>
      <c r="N31" s="137"/>
      <c r="O31" s="137"/>
      <c r="P31" s="137"/>
      <c r="Q31" s="138"/>
    </row>
    <row r="32" spans="2:17">
      <c r="B32" s="139"/>
      <c r="C32" s="137"/>
      <c r="D32" s="137"/>
      <c r="E32" s="137"/>
      <c r="F32" s="137"/>
      <c r="G32" s="137"/>
      <c r="H32" s="137"/>
      <c r="I32" s="137"/>
      <c r="J32" s="137"/>
      <c r="K32" s="137"/>
      <c r="L32" s="137"/>
      <c r="M32" s="137"/>
      <c r="N32" s="137"/>
      <c r="O32" s="137"/>
      <c r="P32" s="137"/>
      <c r="Q32" s="138"/>
    </row>
    <row r="33" spans="2:17" ht="16.25" thickBot="1">
      <c r="B33" s="139"/>
      <c r="C33" s="137"/>
      <c r="D33" s="137"/>
      <c r="E33" s="137"/>
      <c r="F33" s="137"/>
      <c r="G33" s="137"/>
      <c r="H33" s="137"/>
      <c r="I33" s="137"/>
      <c r="J33" s="137"/>
      <c r="K33" s="137"/>
      <c r="L33" s="137"/>
      <c r="M33" s="137"/>
      <c r="N33" s="137"/>
      <c r="O33" s="137"/>
      <c r="P33" s="137"/>
      <c r="Q33" s="138"/>
    </row>
    <row r="34" spans="2:17">
      <c r="B34" s="108" t="s">
        <v>26</v>
      </c>
      <c r="C34" s="109"/>
      <c r="D34" s="109"/>
      <c r="E34" s="109"/>
      <c r="F34" s="109"/>
      <c r="G34" s="109"/>
      <c r="H34" s="109"/>
      <c r="I34" s="109"/>
      <c r="J34" s="109"/>
      <c r="K34" s="109"/>
      <c r="L34" s="109"/>
      <c r="M34" s="109"/>
      <c r="N34" s="109"/>
      <c r="O34" s="109"/>
      <c r="P34" s="109"/>
      <c r="Q34" s="110"/>
    </row>
    <row r="35" spans="2:17">
      <c r="B35" s="111"/>
      <c r="C35" s="112"/>
      <c r="D35" s="112"/>
      <c r="E35" s="112"/>
      <c r="F35" s="112"/>
      <c r="G35" s="112"/>
      <c r="H35" s="112"/>
      <c r="I35" s="112"/>
      <c r="J35" s="112"/>
      <c r="K35" s="112"/>
      <c r="L35" s="112"/>
      <c r="M35" s="112"/>
      <c r="N35" s="112"/>
      <c r="O35" s="112"/>
      <c r="P35" s="112"/>
      <c r="Q35" s="113"/>
    </row>
    <row r="36" spans="2:17">
      <c r="B36" s="147" t="s">
        <v>28</v>
      </c>
      <c r="C36" s="148"/>
      <c r="D36" s="148"/>
      <c r="E36" s="148"/>
      <c r="F36" s="148"/>
      <c r="G36" s="148"/>
      <c r="H36" s="148"/>
      <c r="I36" s="148"/>
      <c r="J36" s="148"/>
      <c r="K36" s="148"/>
      <c r="L36" s="148"/>
      <c r="M36" s="148"/>
      <c r="N36" s="148"/>
      <c r="O36" s="148"/>
      <c r="P36" s="148"/>
      <c r="Q36" s="149"/>
    </row>
    <row r="37" spans="2:17">
      <c r="B37" s="150"/>
      <c r="C37" s="148"/>
      <c r="D37" s="148"/>
      <c r="E37" s="148"/>
      <c r="F37" s="148"/>
      <c r="G37" s="148"/>
      <c r="H37" s="148"/>
      <c r="I37" s="148"/>
      <c r="J37" s="148"/>
      <c r="K37" s="148"/>
      <c r="L37" s="148"/>
      <c r="M37" s="148"/>
      <c r="N37" s="148"/>
      <c r="O37" s="148"/>
      <c r="P37" s="148"/>
      <c r="Q37" s="149"/>
    </row>
    <row r="38" spans="2:17">
      <c r="B38" s="150"/>
      <c r="C38" s="148"/>
      <c r="D38" s="148"/>
      <c r="E38" s="148"/>
      <c r="F38" s="148"/>
      <c r="G38" s="148"/>
      <c r="H38" s="148"/>
      <c r="I38" s="148"/>
      <c r="J38" s="148"/>
      <c r="K38" s="148"/>
      <c r="L38" s="148"/>
      <c r="M38" s="148"/>
      <c r="N38" s="148"/>
      <c r="O38" s="148"/>
      <c r="P38" s="148"/>
      <c r="Q38" s="149"/>
    </row>
    <row r="39" spans="2:17" ht="16.25" thickBot="1">
      <c r="B39" s="150"/>
      <c r="C39" s="148"/>
      <c r="D39" s="148"/>
      <c r="E39" s="148"/>
      <c r="F39" s="148"/>
      <c r="G39" s="148"/>
      <c r="H39" s="148"/>
      <c r="I39" s="148"/>
      <c r="J39" s="148"/>
      <c r="K39" s="148"/>
      <c r="L39" s="148"/>
      <c r="M39" s="148"/>
      <c r="N39" s="148"/>
      <c r="O39" s="148"/>
      <c r="P39" s="148"/>
      <c r="Q39" s="149"/>
    </row>
    <row r="40" spans="2:17">
      <c r="B40" s="108" t="s">
        <v>14</v>
      </c>
      <c r="C40" s="109"/>
      <c r="D40" s="109"/>
      <c r="E40" s="109"/>
      <c r="F40" s="109"/>
      <c r="G40" s="109"/>
      <c r="H40" s="109"/>
      <c r="I40" s="109"/>
      <c r="J40" s="109"/>
      <c r="K40" s="109"/>
      <c r="L40" s="109"/>
      <c r="M40" s="109"/>
      <c r="N40" s="109"/>
      <c r="O40" s="109"/>
      <c r="P40" s="109"/>
      <c r="Q40" s="110"/>
    </row>
    <row r="41" spans="2:17">
      <c r="B41" s="111"/>
      <c r="C41" s="112"/>
      <c r="D41" s="112"/>
      <c r="E41" s="112"/>
      <c r="F41" s="112"/>
      <c r="G41" s="112"/>
      <c r="H41" s="112"/>
      <c r="I41" s="112"/>
      <c r="J41" s="112"/>
      <c r="K41" s="112"/>
      <c r="L41" s="112"/>
      <c r="M41" s="112"/>
      <c r="N41" s="112"/>
      <c r="O41" s="112"/>
      <c r="P41" s="112"/>
      <c r="Q41" s="113"/>
    </row>
    <row r="42" spans="2:17" ht="15.75" customHeight="1">
      <c r="B42" s="14"/>
      <c r="C42" s="84"/>
      <c r="D42" s="151"/>
      <c r="E42" s="151"/>
      <c r="F42" s="151"/>
      <c r="G42" s="151"/>
      <c r="H42" s="151"/>
      <c r="I42" s="151"/>
      <c r="J42" s="151"/>
      <c r="K42" s="151"/>
      <c r="L42" s="151"/>
      <c r="M42" s="151"/>
      <c r="N42" s="151"/>
      <c r="O42" s="151"/>
      <c r="P42" s="151"/>
      <c r="Q42" s="152"/>
    </row>
    <row r="43" spans="2:17" ht="15.75" customHeight="1">
      <c r="B43" s="147" t="s">
        <v>70</v>
      </c>
      <c r="C43" s="148"/>
      <c r="D43" s="148"/>
      <c r="E43" s="148"/>
      <c r="F43" s="148"/>
      <c r="G43" s="148"/>
      <c r="H43" s="148"/>
      <c r="I43" s="148"/>
      <c r="J43" s="148"/>
      <c r="K43" s="148"/>
      <c r="L43" s="148"/>
      <c r="M43" s="148"/>
      <c r="N43" s="148"/>
      <c r="O43" s="148"/>
      <c r="P43" s="148"/>
      <c r="Q43" s="149"/>
    </row>
    <row r="44" spans="2:17" ht="15.75" customHeight="1">
      <c r="B44" s="150"/>
      <c r="C44" s="148"/>
      <c r="D44" s="148"/>
      <c r="E44" s="148"/>
      <c r="F44" s="148"/>
      <c r="G44" s="148"/>
      <c r="H44" s="148"/>
      <c r="I44" s="148"/>
      <c r="J44" s="148"/>
      <c r="K44" s="148"/>
      <c r="L44" s="148"/>
      <c r="M44" s="148"/>
      <c r="N44" s="148"/>
      <c r="O44" s="148"/>
      <c r="P44" s="148"/>
      <c r="Q44" s="149"/>
    </row>
    <row r="45" spans="2:17" ht="15.75" customHeight="1">
      <c r="B45" s="150"/>
      <c r="C45" s="148"/>
      <c r="D45" s="148"/>
      <c r="E45" s="148"/>
      <c r="F45" s="148"/>
      <c r="G45" s="148"/>
      <c r="H45" s="148"/>
      <c r="I45" s="148"/>
      <c r="J45" s="148"/>
      <c r="K45" s="148"/>
      <c r="L45" s="148"/>
      <c r="M45" s="148"/>
      <c r="N45" s="148"/>
      <c r="O45" s="148"/>
      <c r="P45" s="148"/>
      <c r="Q45" s="149"/>
    </row>
    <row r="46" spans="2:17" ht="15.75" customHeight="1">
      <c r="B46" s="150"/>
      <c r="C46" s="148"/>
      <c r="D46" s="148"/>
      <c r="E46" s="148"/>
      <c r="F46" s="148"/>
      <c r="G46" s="148"/>
      <c r="H46" s="148"/>
      <c r="I46" s="148"/>
      <c r="J46" s="148"/>
      <c r="K46" s="148"/>
      <c r="L46" s="148"/>
      <c r="M46" s="148"/>
      <c r="N46" s="148"/>
      <c r="O46" s="148"/>
      <c r="P46" s="148"/>
      <c r="Q46" s="149"/>
    </row>
    <row r="47" spans="2:17" ht="15.75" customHeight="1">
      <c r="B47" s="150"/>
      <c r="C47" s="148"/>
      <c r="D47" s="148"/>
      <c r="E47" s="148"/>
      <c r="F47" s="148"/>
      <c r="G47" s="148"/>
      <c r="H47" s="148"/>
      <c r="I47" s="148"/>
      <c r="J47" s="148"/>
      <c r="K47" s="148"/>
      <c r="L47" s="148"/>
      <c r="M47" s="148"/>
      <c r="N47" s="148"/>
      <c r="O47" s="148"/>
      <c r="P47" s="148"/>
      <c r="Q47" s="149"/>
    </row>
    <row r="48" spans="2:17" ht="15.75" customHeight="1">
      <c r="B48" s="150"/>
      <c r="C48" s="148"/>
      <c r="D48" s="148"/>
      <c r="E48" s="148"/>
      <c r="F48" s="148"/>
      <c r="G48" s="148"/>
      <c r="H48" s="148"/>
      <c r="I48" s="148"/>
      <c r="J48" s="148"/>
      <c r="K48" s="148"/>
      <c r="L48" s="148"/>
      <c r="M48" s="148"/>
      <c r="N48" s="148"/>
      <c r="O48" s="148"/>
      <c r="P48" s="148"/>
      <c r="Q48" s="149"/>
    </row>
    <row r="49" spans="2:17" ht="15.75" customHeight="1">
      <c r="B49" s="150"/>
      <c r="C49" s="148"/>
      <c r="D49" s="148"/>
      <c r="E49" s="148"/>
      <c r="F49" s="148"/>
      <c r="G49" s="148"/>
      <c r="H49" s="148"/>
      <c r="I49" s="148"/>
      <c r="J49" s="148"/>
      <c r="K49" s="148"/>
      <c r="L49" s="148"/>
      <c r="M49" s="148"/>
      <c r="N49" s="148"/>
      <c r="O49" s="148"/>
      <c r="P49" s="148"/>
      <c r="Q49" s="149"/>
    </row>
    <row r="50" spans="2:17" ht="15.75" customHeight="1">
      <c r="B50" s="150"/>
      <c r="C50" s="148"/>
      <c r="D50" s="148"/>
      <c r="E50" s="148"/>
      <c r="F50" s="148"/>
      <c r="G50" s="148"/>
      <c r="H50" s="148"/>
      <c r="I50" s="148"/>
      <c r="J50" s="148"/>
      <c r="K50" s="148"/>
      <c r="L50" s="148"/>
      <c r="M50" s="148"/>
      <c r="N50" s="148"/>
      <c r="O50" s="148"/>
      <c r="P50" s="148"/>
      <c r="Q50" s="149"/>
    </row>
    <row r="51" spans="2:17" ht="37.5" customHeight="1" thickBot="1">
      <c r="B51" s="153"/>
      <c r="C51" s="154"/>
      <c r="D51" s="154"/>
      <c r="E51" s="154"/>
      <c r="F51" s="154"/>
      <c r="G51" s="154"/>
      <c r="H51" s="154"/>
      <c r="I51" s="154"/>
      <c r="J51" s="154"/>
      <c r="K51" s="154"/>
      <c r="L51" s="154"/>
      <c r="M51" s="154"/>
      <c r="N51" s="154"/>
      <c r="O51" s="154"/>
      <c r="P51" s="154"/>
      <c r="Q51" s="155"/>
    </row>
    <row r="52" spans="2:17">
      <c r="B52" s="108" t="s">
        <v>15</v>
      </c>
      <c r="C52" s="109"/>
      <c r="D52" s="109"/>
      <c r="E52" s="109"/>
      <c r="F52" s="109"/>
      <c r="G52" s="109"/>
      <c r="H52" s="109"/>
      <c r="I52" s="109"/>
      <c r="J52" s="109"/>
      <c r="K52" s="109"/>
      <c r="L52" s="109"/>
      <c r="M52" s="109"/>
      <c r="N52" s="109"/>
      <c r="O52" s="109"/>
      <c r="P52" s="109"/>
      <c r="Q52" s="110"/>
    </row>
    <row r="53" spans="2:17" ht="25.25" customHeight="1">
      <c r="B53" s="111"/>
      <c r="C53" s="112"/>
      <c r="D53" s="112"/>
      <c r="E53" s="112"/>
      <c r="F53" s="112"/>
      <c r="G53" s="112"/>
      <c r="H53" s="112"/>
      <c r="I53" s="112"/>
      <c r="J53" s="112"/>
      <c r="K53" s="112"/>
      <c r="L53" s="112"/>
      <c r="M53" s="112"/>
      <c r="N53" s="112"/>
      <c r="O53" s="112"/>
      <c r="P53" s="112"/>
      <c r="Q53" s="113"/>
    </row>
    <row r="54" spans="2:17" ht="25.25" customHeight="1">
      <c r="B54" s="14"/>
      <c r="C54" s="151" t="s">
        <v>20</v>
      </c>
      <c r="D54" s="151"/>
      <c r="E54" s="151"/>
      <c r="F54" s="151"/>
      <c r="G54" s="151"/>
      <c r="H54" s="151"/>
      <c r="I54" s="151"/>
      <c r="J54" s="151"/>
      <c r="K54" s="151"/>
      <c r="L54" s="151"/>
      <c r="M54" s="151"/>
      <c r="N54" s="151"/>
      <c r="O54" s="151"/>
      <c r="P54" s="151"/>
      <c r="Q54" s="15"/>
    </row>
    <row r="55" spans="2:17" ht="31.5" customHeight="1">
      <c r="B55" s="16"/>
      <c r="C55" s="80"/>
      <c r="D55" s="81"/>
      <c r="E55" s="81"/>
      <c r="F55" s="81"/>
      <c r="G55" s="81"/>
      <c r="H55" s="57" t="s">
        <v>60</v>
      </c>
      <c r="I55" s="156"/>
      <c r="J55" s="157"/>
      <c r="K55" s="52" t="s">
        <v>47</v>
      </c>
      <c r="L55" s="80"/>
      <c r="M55" s="80"/>
      <c r="N55" s="80"/>
      <c r="O55" s="80"/>
      <c r="Q55" s="7"/>
    </row>
    <row r="56" spans="2:17" ht="25.25" customHeight="1">
      <c r="B56" s="16"/>
      <c r="C56" s="80"/>
      <c r="D56" s="82"/>
      <c r="E56" s="82"/>
      <c r="F56" s="80"/>
      <c r="G56" s="83"/>
      <c r="H56" s="53">
        <f>'Scint. Tiles - Detail'!J3</f>
        <v>1253131</v>
      </c>
      <c r="I56" s="158"/>
      <c r="J56" s="158"/>
      <c r="K56" s="54">
        <f>'Scint. Tiles - Detail'!G30</f>
        <v>1579</v>
      </c>
      <c r="L56" s="80"/>
      <c r="M56" s="80"/>
      <c r="N56" s="80"/>
      <c r="O56" s="80"/>
      <c r="Q56" s="7"/>
    </row>
    <row r="57" spans="2:17" ht="16.25" customHeight="1" thickBot="1">
      <c r="B57" s="17"/>
      <c r="C57" s="18"/>
      <c r="D57" s="18"/>
      <c r="E57" s="18"/>
      <c r="F57" s="18"/>
      <c r="G57" s="18"/>
      <c r="H57" s="18"/>
      <c r="I57" s="18"/>
      <c r="J57" s="18"/>
      <c r="K57" s="18"/>
      <c r="L57" s="18"/>
      <c r="M57" s="18"/>
      <c r="N57" s="18"/>
      <c r="O57" s="18"/>
      <c r="P57" s="18"/>
      <c r="Q57" s="19"/>
    </row>
    <row r="58" spans="2:17">
      <c r="B58" s="108" t="s">
        <v>68</v>
      </c>
      <c r="C58" s="109"/>
      <c r="D58" s="109"/>
      <c r="E58" s="109"/>
      <c r="F58" s="109"/>
      <c r="G58" s="109"/>
      <c r="H58" s="109"/>
      <c r="I58" s="109"/>
      <c r="J58" s="109"/>
      <c r="K58" s="109"/>
      <c r="L58" s="109"/>
      <c r="M58" s="109"/>
      <c r="N58" s="109"/>
      <c r="O58" s="109"/>
      <c r="P58" s="109"/>
      <c r="Q58" s="110"/>
    </row>
    <row r="59" spans="2:17">
      <c r="B59" s="111"/>
      <c r="C59" s="112"/>
      <c r="D59" s="112"/>
      <c r="E59" s="112"/>
      <c r="F59" s="112"/>
      <c r="G59" s="112"/>
      <c r="H59" s="112"/>
      <c r="I59" s="112"/>
      <c r="J59" s="112"/>
      <c r="K59" s="112"/>
      <c r="L59" s="112"/>
      <c r="M59" s="112"/>
      <c r="N59" s="112"/>
      <c r="O59" s="112"/>
      <c r="P59" s="112"/>
      <c r="Q59" s="113"/>
    </row>
    <row r="60" spans="2:17" ht="25.25" customHeight="1">
      <c r="B60" s="140" t="s">
        <v>69</v>
      </c>
      <c r="C60" s="141"/>
      <c r="D60" s="141"/>
      <c r="E60" s="141"/>
      <c r="F60" s="141"/>
      <c r="G60" s="141"/>
      <c r="H60" s="141"/>
      <c r="I60" s="141"/>
      <c r="J60" s="141"/>
      <c r="K60" s="141"/>
      <c r="L60" s="141"/>
      <c r="M60" s="141"/>
      <c r="N60" s="141"/>
      <c r="O60" s="141"/>
      <c r="P60" s="141"/>
      <c r="Q60" s="142"/>
    </row>
    <row r="61" spans="2:17">
      <c r="B61" s="143"/>
      <c r="C61" s="141"/>
      <c r="D61" s="141"/>
      <c r="E61" s="141"/>
      <c r="F61" s="141"/>
      <c r="G61" s="141"/>
      <c r="H61" s="141"/>
      <c r="I61" s="141"/>
      <c r="J61" s="141"/>
      <c r="K61" s="141"/>
      <c r="L61" s="141"/>
      <c r="M61" s="141"/>
      <c r="N61" s="141"/>
      <c r="O61" s="141"/>
      <c r="P61" s="141"/>
      <c r="Q61" s="142"/>
    </row>
    <row r="62" spans="2:17">
      <c r="B62" s="143"/>
      <c r="C62" s="141"/>
      <c r="D62" s="141"/>
      <c r="E62" s="141"/>
      <c r="F62" s="141"/>
      <c r="G62" s="141"/>
      <c r="H62" s="141"/>
      <c r="I62" s="141"/>
      <c r="J62" s="141"/>
      <c r="K62" s="141"/>
      <c r="L62" s="141"/>
      <c r="M62" s="141"/>
      <c r="N62" s="141"/>
      <c r="O62" s="141"/>
      <c r="P62" s="141"/>
      <c r="Q62" s="142"/>
    </row>
    <row r="63" spans="2:17">
      <c r="B63" s="143"/>
      <c r="C63" s="141"/>
      <c r="D63" s="141"/>
      <c r="E63" s="141"/>
      <c r="F63" s="141"/>
      <c r="G63" s="141"/>
      <c r="H63" s="141"/>
      <c r="I63" s="141"/>
      <c r="J63" s="141"/>
      <c r="K63" s="141"/>
      <c r="L63" s="141"/>
      <c r="M63" s="141"/>
      <c r="N63" s="141"/>
      <c r="O63" s="141"/>
      <c r="P63" s="141"/>
      <c r="Q63" s="142"/>
    </row>
    <row r="64" spans="2:17">
      <c r="B64" s="143"/>
      <c r="C64" s="141"/>
      <c r="D64" s="141"/>
      <c r="E64" s="141"/>
      <c r="F64" s="141"/>
      <c r="G64" s="141"/>
      <c r="H64" s="141"/>
      <c r="I64" s="141"/>
      <c r="J64" s="141"/>
      <c r="K64" s="141"/>
      <c r="L64" s="141"/>
      <c r="M64" s="141"/>
      <c r="N64" s="141"/>
      <c r="O64" s="141"/>
      <c r="P64" s="141"/>
      <c r="Q64" s="142"/>
    </row>
    <row r="65" spans="2:17" ht="16.25" thickBot="1">
      <c r="B65" s="144"/>
      <c r="C65" s="145"/>
      <c r="D65" s="145"/>
      <c r="E65" s="145"/>
      <c r="F65" s="145"/>
      <c r="G65" s="145"/>
      <c r="H65" s="145"/>
      <c r="I65" s="145"/>
      <c r="J65" s="145"/>
      <c r="K65" s="145"/>
      <c r="L65" s="145"/>
      <c r="M65" s="145"/>
      <c r="N65" s="145"/>
      <c r="O65" s="145"/>
      <c r="P65" s="145"/>
      <c r="Q65" s="146"/>
    </row>
  </sheetData>
  <mergeCells count="29">
    <mergeCell ref="B58:Q59"/>
    <mergeCell ref="B60:Q65"/>
    <mergeCell ref="B36:Q39"/>
    <mergeCell ref="B40:Q41"/>
    <mergeCell ref="D42:Q42"/>
    <mergeCell ref="B43:Q51"/>
    <mergeCell ref="B52:Q53"/>
    <mergeCell ref="C54:P54"/>
    <mergeCell ref="I55:J55"/>
    <mergeCell ref="I56:J56"/>
    <mergeCell ref="B34:Q35"/>
    <mergeCell ref="B8:F8"/>
    <mergeCell ref="G8:M8"/>
    <mergeCell ref="N8:Q8"/>
    <mergeCell ref="B9:F10"/>
    <mergeCell ref="G9:M10"/>
    <mergeCell ref="N9:Q10"/>
    <mergeCell ref="B11:Q11"/>
    <mergeCell ref="B12:Q16"/>
    <mergeCell ref="B17:Q17"/>
    <mergeCell ref="B30:Q30"/>
    <mergeCell ref="B31:Q33"/>
    <mergeCell ref="F2:L7"/>
    <mergeCell ref="M2:M3"/>
    <mergeCell ref="N2:Q3"/>
    <mergeCell ref="M4:M5"/>
    <mergeCell ref="N4:Q5"/>
    <mergeCell ref="M6:M7"/>
    <mergeCell ref="N6:Q7"/>
  </mergeCells>
  <hyperlinks>
    <hyperlink ref="C54" location="'v1 Field Cage--Details'!A1" display="(follow link for detailed summary)"/>
    <hyperlink ref="B31:Q33" location="'Scint. Tiles - Detail'!A1" display="'Scint. Tiles - Detail'!A1"/>
    <hyperlink ref="C54:P54" location="'Scint. Tiles - Detail'!A1" display="(follow link for detailed summary)"/>
  </hyperlinks>
  <pageMargins left="0.7" right="0.7" top="0.75" bottom="0.75" header="0.3" footer="0.3"/>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5"/>
  <sheetViews>
    <sheetView topLeftCell="A8" zoomScale="80" zoomScaleNormal="80" zoomScalePageLayoutView="80" workbookViewId="0">
      <selection activeCell="B30" sqref="B30"/>
    </sheetView>
  </sheetViews>
  <sheetFormatPr baseColWidth="10" defaultColWidth="8.83203125" defaultRowHeight="15" x14ac:dyDescent="0"/>
  <cols>
    <col min="3" max="3" width="57.33203125" customWidth="1"/>
    <col min="4" max="4" width="29.83203125" customWidth="1"/>
    <col min="5" max="5" width="20.83203125" customWidth="1"/>
    <col min="6" max="6" width="13.33203125" customWidth="1"/>
    <col min="7" max="7" width="10.83203125" customWidth="1"/>
    <col min="8" max="8" width="24.1640625" customWidth="1"/>
    <col min="9" max="9" width="13.5" customWidth="1"/>
    <col min="10" max="10" width="12.5" customWidth="1"/>
  </cols>
  <sheetData>
    <row r="1" spans="1:10" ht="21.5" thickBot="1">
      <c r="A1" s="20" t="s">
        <v>29</v>
      </c>
      <c r="B1" s="20"/>
      <c r="C1" s="20"/>
      <c r="D1" s="20"/>
      <c r="E1" s="20"/>
      <c r="F1" s="21"/>
      <c r="G1" s="20"/>
      <c r="H1" s="20"/>
      <c r="I1" s="21"/>
      <c r="J1" s="21"/>
    </row>
    <row r="2" spans="1:10">
      <c r="A2" s="22" t="s">
        <v>30</v>
      </c>
      <c r="B2" s="67" t="s">
        <v>75</v>
      </c>
      <c r="C2" s="23" t="s">
        <v>31</v>
      </c>
      <c r="D2" s="23" t="s">
        <v>32</v>
      </c>
      <c r="E2" s="23" t="s">
        <v>33</v>
      </c>
      <c r="F2" s="24" t="s">
        <v>34</v>
      </c>
      <c r="G2" s="23" t="s">
        <v>35</v>
      </c>
      <c r="H2" s="23" t="s">
        <v>36</v>
      </c>
      <c r="I2" s="24" t="s">
        <v>34</v>
      </c>
      <c r="J2" s="25" t="s">
        <v>37</v>
      </c>
    </row>
    <row r="3" spans="1:10" ht="16.25" thickBot="1">
      <c r="A3" s="26" t="s">
        <v>77</v>
      </c>
      <c r="B3" s="68"/>
      <c r="C3" s="27" t="s">
        <v>48</v>
      </c>
      <c r="D3" s="27"/>
      <c r="E3" s="27"/>
      <c r="F3" s="28"/>
      <c r="G3" s="27"/>
      <c r="H3" s="27"/>
      <c r="I3" s="29"/>
      <c r="J3" s="30">
        <f>SUM(I:I)</f>
        <v>1253131</v>
      </c>
    </row>
    <row r="4" spans="1:10">
      <c r="A4" s="31"/>
      <c r="B4" s="75" t="s">
        <v>79</v>
      </c>
      <c r="C4" s="32" t="s">
        <v>49</v>
      </c>
      <c r="D4" s="32"/>
      <c r="E4" s="32"/>
      <c r="F4" s="33"/>
      <c r="G4" s="32"/>
      <c r="H4" s="32"/>
      <c r="I4" s="33">
        <v>13050</v>
      </c>
      <c r="J4" s="33"/>
    </row>
    <row r="5" spans="1:10" ht="16.25" thickBot="1">
      <c r="A5" s="34"/>
      <c r="B5" s="69"/>
      <c r="C5" s="35"/>
      <c r="D5" s="35" t="s">
        <v>51</v>
      </c>
      <c r="E5" s="35" t="s">
        <v>54</v>
      </c>
      <c r="F5" s="36">
        <v>13050</v>
      </c>
      <c r="G5" s="35" t="s">
        <v>38</v>
      </c>
      <c r="H5" s="55" t="s">
        <v>50</v>
      </c>
      <c r="I5" s="36"/>
      <c r="J5" s="36"/>
    </row>
    <row r="6" spans="1:10">
      <c r="A6" s="31"/>
      <c r="B6" s="75" t="s">
        <v>80</v>
      </c>
      <c r="C6" s="32" t="s">
        <v>52</v>
      </c>
      <c r="D6" s="32"/>
      <c r="E6" s="32"/>
      <c r="F6" s="33"/>
      <c r="G6" s="32"/>
      <c r="H6" s="32"/>
      <c r="I6" s="33">
        <f>SUM(F7:F12)</f>
        <v>1240081</v>
      </c>
      <c r="J6" s="33"/>
    </row>
    <row r="7" spans="1:10" ht="29.5" thickBot="1">
      <c r="A7" s="34"/>
      <c r="B7" s="69"/>
      <c r="C7" s="35"/>
      <c r="D7" s="56" t="s">
        <v>61</v>
      </c>
      <c r="E7" s="35" t="s">
        <v>53</v>
      </c>
      <c r="F7" s="36">
        <v>1145700</v>
      </c>
      <c r="G7" s="35" t="s">
        <v>38</v>
      </c>
      <c r="H7" s="55" t="s">
        <v>67</v>
      </c>
      <c r="I7" s="36"/>
      <c r="J7" s="36"/>
    </row>
    <row r="8" spans="1:10" ht="29.5" thickBot="1">
      <c r="A8" s="34"/>
      <c r="B8" s="69"/>
      <c r="C8" s="35"/>
      <c r="D8" s="56" t="s">
        <v>62</v>
      </c>
      <c r="E8" s="35" t="s">
        <v>53</v>
      </c>
      <c r="F8" s="36">
        <v>6365</v>
      </c>
      <c r="G8" s="35" t="s">
        <v>38</v>
      </c>
      <c r="H8" s="35" t="s">
        <v>55</v>
      </c>
      <c r="I8" s="36"/>
      <c r="J8" s="36"/>
    </row>
    <row r="9" spans="1:10" ht="29.5" thickBot="1">
      <c r="A9" s="34"/>
      <c r="B9" s="69"/>
      <c r="C9" s="35"/>
      <c r="D9" s="56" t="s">
        <v>73</v>
      </c>
      <c r="E9" s="35" t="s">
        <v>71</v>
      </c>
      <c r="F9" s="36">
        <v>9800</v>
      </c>
      <c r="G9" s="35" t="s">
        <v>38</v>
      </c>
      <c r="H9" s="55" t="s">
        <v>50</v>
      </c>
      <c r="I9" s="36"/>
      <c r="J9" s="36"/>
    </row>
    <row r="10" spans="1:10" ht="29.5" thickBot="1">
      <c r="A10" s="34"/>
      <c r="B10" s="69"/>
      <c r="C10" s="35"/>
      <c r="D10" s="56" t="s">
        <v>74</v>
      </c>
      <c r="E10" s="35" t="s">
        <v>72</v>
      </c>
      <c r="F10" s="36">
        <v>6816</v>
      </c>
      <c r="G10" s="35" t="s">
        <v>38</v>
      </c>
      <c r="H10" s="55" t="s">
        <v>50</v>
      </c>
      <c r="I10" s="36"/>
      <c r="J10" s="36"/>
    </row>
    <row r="11" spans="1:10" ht="16.25" thickBot="1">
      <c r="A11" s="34"/>
      <c r="B11" s="69"/>
      <c r="C11" s="35"/>
      <c r="D11" s="35" t="s">
        <v>66</v>
      </c>
      <c r="E11" s="35" t="s">
        <v>56</v>
      </c>
      <c r="F11" s="36">
        <v>61400</v>
      </c>
      <c r="G11" s="35" t="s">
        <v>38</v>
      </c>
      <c r="H11" s="55" t="s">
        <v>50</v>
      </c>
      <c r="I11" s="36"/>
      <c r="J11" s="36"/>
    </row>
    <row r="12" spans="1:10" ht="16.25" thickBot="1">
      <c r="A12" s="34"/>
      <c r="B12" s="69"/>
      <c r="C12" s="35"/>
      <c r="D12" s="35" t="s">
        <v>57</v>
      </c>
      <c r="E12" s="35"/>
      <c r="F12" s="36">
        <v>10000</v>
      </c>
      <c r="G12" s="35" t="s">
        <v>38</v>
      </c>
      <c r="H12" s="35" t="s">
        <v>55</v>
      </c>
      <c r="I12" s="36"/>
      <c r="J12" s="36"/>
    </row>
    <row r="14" spans="1:10" ht="21.5" thickBot="1">
      <c r="A14" s="20" t="s">
        <v>39</v>
      </c>
      <c r="B14" s="20"/>
      <c r="C14" s="37"/>
      <c r="D14" s="20"/>
      <c r="E14" s="37"/>
      <c r="F14" s="37"/>
      <c r="G14" s="38"/>
    </row>
    <row r="15" spans="1:10">
      <c r="A15" s="39" t="s">
        <v>30</v>
      </c>
      <c r="B15" s="70" t="s">
        <v>75</v>
      </c>
      <c r="C15" s="40" t="s">
        <v>31</v>
      </c>
      <c r="D15" s="41" t="s">
        <v>40</v>
      </c>
      <c r="E15" s="42" t="s">
        <v>41</v>
      </c>
      <c r="F15" s="42" t="s">
        <v>42</v>
      </c>
      <c r="G15" s="43" t="s">
        <v>43</v>
      </c>
    </row>
    <row r="16" spans="1:10" ht="16.25" thickBot="1">
      <c r="A16" s="78" t="s">
        <v>77</v>
      </c>
      <c r="B16" s="71" t="s">
        <v>82</v>
      </c>
      <c r="C16" s="79" t="s">
        <v>81</v>
      </c>
      <c r="D16" s="45" t="s">
        <v>55</v>
      </c>
      <c r="E16" s="44" t="s">
        <v>46</v>
      </c>
      <c r="F16" s="44">
        <v>36</v>
      </c>
      <c r="G16" s="44">
        <f>F16</f>
        <v>36</v>
      </c>
    </row>
    <row r="17" spans="1:8">
      <c r="A17" s="165" t="s">
        <v>77</v>
      </c>
      <c r="B17" s="171" t="s">
        <v>83</v>
      </c>
      <c r="C17" s="168" t="s">
        <v>78</v>
      </c>
      <c r="D17" s="46" t="s">
        <v>55</v>
      </c>
      <c r="E17" s="44" t="s">
        <v>46</v>
      </c>
      <c r="F17" s="72">
        <v>20</v>
      </c>
      <c r="G17" s="76">
        <f>SUM(F17:F19)</f>
        <v>80</v>
      </c>
      <c r="H17" s="73" t="s">
        <v>76</v>
      </c>
    </row>
    <row r="18" spans="1:8">
      <c r="A18" s="166"/>
      <c r="B18" s="172"/>
      <c r="C18" s="169"/>
      <c r="D18" s="51"/>
      <c r="E18" s="44" t="s">
        <v>44</v>
      </c>
      <c r="F18" s="72">
        <v>40</v>
      </c>
      <c r="G18" s="76"/>
      <c r="H18" s="77"/>
    </row>
    <row r="19" spans="1:8" ht="16.25" thickBot="1">
      <c r="A19" s="167"/>
      <c r="B19" s="173"/>
      <c r="C19" s="170"/>
      <c r="D19" s="47"/>
      <c r="E19" s="44" t="s">
        <v>45</v>
      </c>
      <c r="F19" s="72">
        <v>20</v>
      </c>
      <c r="G19" s="76"/>
      <c r="H19" s="74"/>
    </row>
    <row r="20" spans="1:8">
      <c r="A20" s="165" t="s">
        <v>77</v>
      </c>
      <c r="B20" s="171" t="s">
        <v>84</v>
      </c>
      <c r="C20" s="168" t="s">
        <v>64</v>
      </c>
      <c r="D20" s="46" t="s">
        <v>55</v>
      </c>
      <c r="E20" s="44" t="s">
        <v>46</v>
      </c>
      <c r="F20" s="72">
        <v>10</v>
      </c>
      <c r="G20" s="76">
        <f>SUM(F20:F22)</f>
        <v>50</v>
      </c>
      <c r="H20" s="73" t="s">
        <v>76</v>
      </c>
    </row>
    <row r="21" spans="1:8">
      <c r="A21" s="166"/>
      <c r="B21" s="172"/>
      <c r="C21" s="169"/>
      <c r="D21" s="51"/>
      <c r="E21" s="44" t="s">
        <v>44</v>
      </c>
      <c r="F21" s="72">
        <v>30</v>
      </c>
      <c r="G21" s="76"/>
      <c r="H21" s="77"/>
    </row>
    <row r="22" spans="1:8" ht="16.25" thickBot="1">
      <c r="A22" s="167"/>
      <c r="B22" s="173"/>
      <c r="C22" s="170"/>
      <c r="D22" s="47"/>
      <c r="E22" s="44" t="s">
        <v>45</v>
      </c>
      <c r="F22" s="72">
        <v>10</v>
      </c>
      <c r="G22" s="76"/>
      <c r="H22" s="74"/>
    </row>
    <row r="23" spans="1:8">
      <c r="A23" s="165" t="s">
        <v>77</v>
      </c>
      <c r="B23" s="171" t="s">
        <v>85</v>
      </c>
      <c r="C23" s="168" t="s">
        <v>63</v>
      </c>
      <c r="D23" s="46" t="s">
        <v>55</v>
      </c>
      <c r="E23" s="44" t="s">
        <v>46</v>
      </c>
      <c r="F23" s="72">
        <v>10</v>
      </c>
      <c r="G23" s="76">
        <f>SUM(F23:F25)</f>
        <v>30</v>
      </c>
      <c r="H23" s="73" t="s">
        <v>76</v>
      </c>
    </row>
    <row r="24" spans="1:8">
      <c r="A24" s="166"/>
      <c r="B24" s="172"/>
      <c r="C24" s="169"/>
      <c r="D24" s="51"/>
      <c r="E24" s="44" t="s">
        <v>44</v>
      </c>
      <c r="F24" s="72">
        <v>10</v>
      </c>
      <c r="G24" s="76"/>
      <c r="H24" s="77"/>
    </row>
    <row r="25" spans="1:8" ht="16.25" thickBot="1">
      <c r="A25" s="167"/>
      <c r="B25" s="173"/>
      <c r="C25" s="170"/>
      <c r="D25" s="47"/>
      <c r="E25" s="44" t="s">
        <v>45</v>
      </c>
      <c r="F25" s="72">
        <v>10</v>
      </c>
      <c r="G25" s="76"/>
      <c r="H25" s="74"/>
    </row>
    <row r="26" spans="1:8">
      <c r="A26" s="162" t="s">
        <v>77</v>
      </c>
      <c r="B26" s="174" t="s">
        <v>87</v>
      </c>
      <c r="C26" s="163" t="s">
        <v>65</v>
      </c>
      <c r="D26" s="164" t="s">
        <v>58</v>
      </c>
      <c r="E26" s="44" t="s">
        <v>46</v>
      </c>
      <c r="F26" s="44">
        <v>83</v>
      </c>
      <c r="G26" s="159">
        <f>SUM(F26:F29)</f>
        <v>1543</v>
      </c>
    </row>
    <row r="27" spans="1:8">
      <c r="A27" s="162"/>
      <c r="B27" s="175"/>
      <c r="C27" s="162"/>
      <c r="D27" s="164"/>
      <c r="E27" s="44" t="s">
        <v>44</v>
      </c>
      <c r="F27" s="44">
        <v>120</v>
      </c>
      <c r="G27" s="160"/>
    </row>
    <row r="28" spans="1:8">
      <c r="A28" s="162"/>
      <c r="B28" s="175"/>
      <c r="C28" s="162"/>
      <c r="D28" s="164"/>
      <c r="E28" s="44" t="s">
        <v>45</v>
      </c>
      <c r="F28" s="44">
        <v>40</v>
      </c>
      <c r="G28" s="160"/>
    </row>
    <row r="29" spans="1:8">
      <c r="A29" s="162"/>
      <c r="B29" s="176"/>
      <c r="C29" s="162"/>
      <c r="D29" s="164"/>
      <c r="E29" s="44" t="s">
        <v>59</v>
      </c>
      <c r="F29" s="44">
        <v>1300</v>
      </c>
      <c r="G29" s="161"/>
    </row>
    <row r="30" spans="1:8">
      <c r="A30" s="48"/>
      <c r="B30" s="48"/>
      <c r="C30" s="49" t="s">
        <v>37</v>
      </c>
      <c r="D30" s="49"/>
      <c r="E30" s="50"/>
      <c r="F30" s="50">
        <f>SUM(F16,F26:F29)</f>
        <v>1579</v>
      </c>
      <c r="G30" s="50">
        <f>SUM(G16,G26:G29)</f>
        <v>1579</v>
      </c>
    </row>
    <row r="33" spans="1:7" ht="21">
      <c r="A33" s="59"/>
      <c r="B33" s="59"/>
      <c r="C33" s="60"/>
      <c r="D33" s="59"/>
      <c r="E33" s="60"/>
      <c r="F33" s="60"/>
      <c r="G33" s="61"/>
    </row>
    <row r="34" spans="1:7">
      <c r="A34" s="58"/>
      <c r="B34" s="58"/>
      <c r="C34" s="58"/>
      <c r="D34" s="58"/>
      <c r="E34" s="62"/>
      <c r="F34" s="62"/>
      <c r="G34" s="63"/>
    </row>
    <row r="35" spans="1:7">
      <c r="A35" s="64"/>
      <c r="B35" s="64"/>
      <c r="C35" s="65"/>
      <c r="D35" s="65"/>
      <c r="E35" s="66"/>
      <c r="F35" s="66"/>
      <c r="G35" s="66"/>
    </row>
  </sheetData>
  <mergeCells count="14">
    <mergeCell ref="G26:G29"/>
    <mergeCell ref="A26:A29"/>
    <mergeCell ref="C26:C29"/>
    <mergeCell ref="D26:D29"/>
    <mergeCell ref="A17:A19"/>
    <mergeCell ref="A20:A22"/>
    <mergeCell ref="A23:A25"/>
    <mergeCell ref="C17:C19"/>
    <mergeCell ref="C20:C22"/>
    <mergeCell ref="C23:C25"/>
    <mergeCell ref="B17:B19"/>
    <mergeCell ref="B20:B22"/>
    <mergeCell ref="B23:B25"/>
    <mergeCell ref="B26:B29"/>
  </mergeCells>
  <hyperlinks>
    <hyperlink ref="H7" location="Quotations!A62" display="Budgetary Quotation"/>
    <hyperlink ref="H11" location="Quotations!M157" display="Quotation"/>
    <hyperlink ref="H9" location="Quotations!A105" display="Quotation"/>
    <hyperlink ref="H10" location="Quotations!A157" display="Quotation"/>
    <hyperlink ref="H5" location="Quotations!A208" display="Quotation"/>
  </hyperlinks>
  <pageMargins left="0.7" right="0.7" top="0.75" bottom="0.75" header="0.3" footer="0.3"/>
  <pageSetup orientation="portrait"/>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abSelected="1" topLeftCell="A178" workbookViewId="0">
      <selection activeCell="A208" sqref="A208"/>
    </sheetView>
  </sheetViews>
  <sheetFormatPr baseColWidth="10" defaultColWidth="8.83203125" defaultRowHeight="15" x14ac:dyDescent="0"/>
  <sheetData/>
  <pageMargins left="0.7" right="0.7" top="0.75" bottom="0.75" header="0.3" footer="0.3"/>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Procure HCAL Scint. Tiles</vt:lpstr>
      <vt:lpstr>Scint. Tiles - Detail</vt:lpstr>
      <vt:lpstr>Quotations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Ann O'Brien</cp:lastModifiedBy>
  <dcterms:created xsi:type="dcterms:W3CDTF">2017-03-02T14:42:49Z</dcterms:created>
  <dcterms:modified xsi:type="dcterms:W3CDTF">2019-04-04T01:56:33Z</dcterms:modified>
</cp:coreProperties>
</file>