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105" yWindow="-105" windowWidth="23250" windowHeight="12570" tabRatio="895"/>
  </bookViews>
  <sheets>
    <sheet name="Nav" sheetId="9" r:id="rId1"/>
    <sheet name="MBD Summary" sheetId="1" r:id="rId2"/>
    <sheet name="MBD Details" sheetId="19" r:id="rId3"/>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K85" i="1" l="1"/>
  <c r="H85" i="1"/>
  <c r="H25" i="19"/>
  <c r="E45" i="19"/>
  <c r="E42" i="19"/>
  <c r="E39" i="19"/>
  <c r="E36" i="19"/>
  <c r="H21" i="19"/>
  <c r="H20" i="19"/>
  <c r="H19" i="19"/>
  <c r="H18" i="19"/>
  <c r="H22" i="19" s="1"/>
  <c r="H15" i="19"/>
  <c r="H14" i="19"/>
  <c r="H13" i="19"/>
  <c r="H12" i="19"/>
  <c r="H11" i="19"/>
  <c r="H10" i="19"/>
  <c r="H9" i="19"/>
  <c r="E33" i="19"/>
  <c r="E49" i="19" s="1"/>
  <c r="E30" i="19"/>
  <c r="H7" i="19"/>
  <c r="H16" i="19" l="1"/>
</calcChain>
</file>

<file path=xl/sharedStrings.xml><?xml version="1.0" encoding="utf-8"?>
<sst xmlns="http://schemas.openxmlformats.org/spreadsheetml/2006/main" count="176" uniqueCount="111">
  <si>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</si>
  <si>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</si>
  <si>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</si>
  <si>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</si>
  <si>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</si>
  <si>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</si>
  <si>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</si>
  <si>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</si>
  <si>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</si>
  <si>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</si>
  <si>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</si>
  <si>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</si>
  <si>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</si>
  <si>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</si>
  <si>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</si>
  <si>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</si>
  <si>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</si>
  <si>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Contingency</t>
  </si>
  <si>
    <t>sPHENIX Detector
Relativistic Heavy Ion Collider
BASIS of ESTIMATE (BoE)</t>
  </si>
  <si>
    <t>Work Package Name:</t>
  </si>
  <si>
    <t>WBS Number:</t>
  </si>
  <si>
    <t>Control Account Number</t>
  </si>
  <si>
    <t>L2 Project Name</t>
  </si>
  <si>
    <t>L2 WBS Number</t>
  </si>
  <si>
    <t>Work Package Name</t>
  </si>
  <si>
    <t>WBS Number</t>
  </si>
  <si>
    <t>Basis of Estimate Link</t>
  </si>
  <si>
    <t>(follow link for detailed summary)</t>
  </si>
  <si>
    <t>Mickey Chiu</t>
  </si>
  <si>
    <t>Testing of BBC PMTs</t>
  </si>
  <si>
    <t>A contract will be offered to develop a discriminator/shaper board to interface the BBC PMTs with the sPHENIX digitizers.  The board should provide shaping that measures the integrated charge produced by the PMT pulse, plus some mechanism to determine the time of the pulse from the PMT with a resolution of 50 ps using the offline data, and 120 ps at the Level-1 trigger level.</t>
  </si>
  <si>
    <t>MANUFACTURER</t>
  </si>
  <si>
    <t>COST</t>
  </si>
  <si>
    <t>Nevis Labs, Columbia U</t>
  </si>
  <si>
    <t>VENDOR</t>
  </si>
  <si>
    <t>UNIT COST</t>
  </si>
  <si>
    <t>PART NO.</t>
  </si>
  <si>
    <t>QUANT.</t>
  </si>
  <si>
    <t>DESCRIPTION</t>
  </si>
  <si>
    <t>Travel to Magnet Facility</t>
  </si>
  <si>
    <t>Laser Accessories</t>
  </si>
  <si>
    <t>PiLas</t>
  </si>
  <si>
    <t>Digitizer Boards</t>
  </si>
  <si>
    <t>XMIT Boards</t>
  </si>
  <si>
    <t>Controller</t>
  </si>
  <si>
    <t>Clockmaster Board</t>
  </si>
  <si>
    <t>Disc/Shaper Board</t>
  </si>
  <si>
    <t>Crate Backplane</t>
  </si>
  <si>
    <t xml:space="preserve">A laser attenuator to get down to single photon levels will be bought, to check the PMT single photoelectron time response.  Travel costs to an off-site magnetic field facility are required in order to test the PMT in fields up to 1.5 T, which is the maximum expected in sPHENIX.               
               </t>
  </si>
  <si>
    <t>D/S Controller Board</t>
  </si>
  <si>
    <t>These are the front end electronics and digitizers for the MBD readout.  The readout will use the same digitizers as those for the sPHENIX calorimeters.  The disc/shaper board is split and shape the PMT signal into timing (discrimator) and charge (shaper) shaped signals to the digitizer.  The trigger boards are covered under DAQ-Trigger, WBS 1.6, and will send the trigger primitives up to the LL1 board.</t>
  </si>
  <si>
    <t>x</t>
  </si>
  <si>
    <t>Minimum Bias Trigger Detector</t>
  </si>
  <si>
    <t>Trigger Iface Board</t>
  </si>
  <si>
    <t>Crate + Misc</t>
  </si>
  <si>
    <t>Labor Hours</t>
  </si>
  <si>
    <t>Grand Total</t>
  </si>
  <si>
    <t>`</t>
  </si>
  <si>
    <t>Basis</t>
  </si>
  <si>
    <t>Quote from W. Sippach, Nevis, based on original MBD Electronics boards</t>
  </si>
  <si>
    <t>Prototype Shaper/Disc Board Testing; make any revisions to design and layout</t>
  </si>
  <si>
    <t>Activity ID</t>
  </si>
  <si>
    <t>Description</t>
  </si>
  <si>
    <t>Labor Type</t>
  </si>
  <si>
    <t>Hours</t>
  </si>
  <si>
    <t>Total Hours for Activity</t>
  </si>
  <si>
    <t>Student</t>
  </si>
  <si>
    <t>Engineer</t>
  </si>
  <si>
    <t>Scientist</t>
  </si>
  <si>
    <t>Procure Prototype Shaper/Disc Electronics - Provide Requirements to Procurement</t>
  </si>
  <si>
    <t>BNL Physics Dept. experience with past PRs to Nevis Labs</t>
  </si>
  <si>
    <t>BNL Physics and Instrumentation experience with prior layout changes and requirements updates communicated to Nevis</t>
  </si>
  <si>
    <t>MATERIALS</t>
  </si>
  <si>
    <t>LABOR</t>
  </si>
  <si>
    <t>Procure Min/Bias Electronics - Provide Requirements to Procurement</t>
  </si>
  <si>
    <t>Oversight of sPHENIX Digitizers Procurement</t>
  </si>
  <si>
    <t>Test Full Min/Bias Electronics</t>
  </si>
  <si>
    <t>BNL Physics and Instrumentation experience with testing of similar boards and earlier MBD electronics</t>
  </si>
  <si>
    <t>BNL Physics and Instrumentation experience with prior contracts executed at Nevis</t>
  </si>
  <si>
    <t>Procure sPHENIX Production Digitizers - Delivery Acceptance (S247450)</t>
  </si>
  <si>
    <t>Procure Shaper/Disc Board 128 Channels - Delivery Acceptance (S247460)</t>
  </si>
  <si>
    <t>STATUS</t>
  </si>
  <si>
    <t>Complete</t>
  </si>
  <si>
    <t>THIS WORK IS COMPLETE</t>
  </si>
  <si>
    <t>151 v1</t>
  </si>
  <si>
    <t>1) Do testing of PHENIX BBC PMTs with laser and in magnetic field to understand their parameters for operation in sPHENIX.   2) A disc/shaper prototype board will be developed to stretch the PMT pulses to be optimized for the sampling frequency of the sPHENIX 60 MHz ADC digitizers.  The board will create a fast discriminator circuit capable of satisfying the sPHENIX Min Bias trigger timing requirements, which is 50 ps in offline and 120 ps at the L1 trigger level.  3) Purchase the Front-End Electronics, and test them with full MB detector in the lab.  4) Covers installation and commissioning of the MB trigger detector after installation into PHENIX, using the calibraton system (LED or laser).</t>
  </si>
  <si>
    <t>Standard rates for travel were assumed ($1500/person).  The cost for the laser accessories were based on previous purchases of similar items.  Estimates were based on experience at Nevis Laboratories developing similar boards.  Nevis has made a great many boards of similar complexity over the past few decades.  For the digitizers, which are just the same as the ones used for the calorimeters in sPHENIX, all costs are  assumed to be the same as WBS 1.05.03.  For the Disc/Shaper Board, the cost basis is based on experience from the physicists/engineers at Nevis Labs, who have built many similar boards.  Standard labor rates are applied.</t>
  </si>
  <si>
    <t>No fixed costs are expected. Estimate is that testing can make use of experience gained on the similar electronics from WBS 1.05.03 for testing the digitizers and related boards in this WBS.  Testing for the Discriminator/Shaper boards will be established during prototyping phase. Total testing is for 30 boards, at 2.5 hours each of Student and Scientist labor.  Round up to 80 hours total each, or 160 total hours</t>
  </si>
  <si>
    <t xml:space="preserve">M&amp;S Estimate Uncertainty Rules Applied:              </t>
  </si>
  <si>
    <t xml:space="preserve">Labor Estimate Uncertainty Rules Applied:               </t>
  </si>
  <si>
    <t xml:space="preserve">Parts procurement (based on others' experiences): 40%               </t>
  </si>
  <si>
    <t>L4 Analogous design 40%</t>
  </si>
  <si>
    <t>sPHENIX WBS 1.07: Minimum Bias Detector</t>
  </si>
  <si>
    <t>Procure Prototype Shaper/Disc Electronics - Delivery Acceptance</t>
  </si>
  <si>
    <t>S272000 - S272600</t>
  </si>
  <si>
    <t>S272000</t>
  </si>
  <si>
    <t>S272700</t>
  </si>
  <si>
    <t>TOTAL Materials</t>
  </si>
  <si>
    <t>WBS 1.05.03 - more of same board estimated there</t>
  </si>
  <si>
    <t>S273500</t>
  </si>
  <si>
    <t>S273600</t>
  </si>
  <si>
    <t>Digitizer Subtotal (S273500)</t>
  </si>
  <si>
    <t>Nevis Lab similar prior boards</t>
  </si>
  <si>
    <t>S272800</t>
  </si>
  <si>
    <t>S273700</t>
  </si>
  <si>
    <t>S2173800</t>
  </si>
  <si>
    <t>S274000</t>
  </si>
  <si>
    <t>TOTAL Hours</t>
  </si>
  <si>
    <t>Bench Test MinBias Detector</t>
  </si>
  <si>
    <t>Shaper/Discriminator Subtotal (S273600)</t>
  </si>
  <si>
    <t>MBD Details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</si>
</sst>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quot;$&quot;#,##0.00"/>
    <numFmt numFmtId="165" formatCode="&quot;$&quot;#,##0"/>
  </numFmts>
  <fonts count="18" x14ac:knownFonts="1">
    <font>
      <sz val="12"/>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b/>
      <sz val="15"/>
      <color theme="3"/>
      <name val="Calibri"/>
      <family val="2"/>
      <scheme val="minor"/>
    </font>
    <font>
      <b/>
      <sz val="12"/>
      <color theme="0"/>
      <name val="Calibri"/>
      <family val="2"/>
      <scheme val="minor"/>
    </font>
    <font>
      <sz val="10"/>
      <name val="Arial"/>
      <family val="2"/>
    </font>
    <font>
      <sz val="12"/>
      <color theme="1"/>
      <name val="Calibri"/>
      <family val="2"/>
      <scheme val="minor"/>
    </font>
    <font>
      <b/>
      <sz val="16"/>
      <name val="Calibri"/>
      <family val="2"/>
      <scheme val="minor"/>
    </font>
    <font>
      <b/>
      <sz val="12"/>
      <color rgb="FFFF0000"/>
      <name val="Calibri"/>
      <family val="2"/>
      <scheme val="minor"/>
    </font>
    <font>
      <b/>
      <sz val="12"/>
      <color theme="1"/>
      <name val="Calibri"/>
      <family val="2"/>
      <scheme val="minor"/>
    </font>
    <font>
      <sz val="12"/>
      <color theme="0" tint="-0.249977111117893"/>
      <name val="Calibri"/>
      <family val="2"/>
      <scheme val="minor"/>
    </font>
  </fonts>
  <fills count="12">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A5A5A5"/>
      </patternFill>
    </fill>
    <fill>
      <patternFill patternType="solid">
        <fgColor theme="8" tint="0.79998168889431442"/>
        <bgColor indexed="65"/>
      </patternFill>
    </fill>
    <fill>
      <patternFill patternType="solid">
        <fgColor theme="8" tint="0.79998168889431442"/>
        <bgColor indexed="64"/>
      </patternFill>
    </fill>
    <fill>
      <patternFill patternType="solid">
        <fgColor theme="6" tint="0.59999389629810485"/>
        <bgColor indexed="64"/>
      </patternFill>
    </fill>
    <fill>
      <patternFill patternType="solid">
        <fgColor rgb="FFFFFF00"/>
        <bgColor indexed="64"/>
      </patternFill>
    </fill>
  </fills>
  <borders count="49">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top/>
      <bottom/>
      <diagonal/>
    </border>
    <border>
      <left/>
      <right style="thin">
        <color auto="1"/>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bottom style="thick">
        <color theme="4"/>
      </bottom>
      <diagonal/>
    </border>
    <border>
      <left style="double">
        <color rgb="FF3F3F3F"/>
      </left>
      <right style="double">
        <color rgb="FF3F3F3F"/>
      </right>
      <top style="double">
        <color rgb="FF3F3F3F"/>
      </top>
      <bottom style="double">
        <color rgb="FF3F3F3F"/>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style="thin">
        <color theme="0"/>
      </left>
      <right style="thin">
        <color theme="0"/>
      </right>
      <top style="thin">
        <color theme="0"/>
      </top>
      <bottom style="thin">
        <color theme="0"/>
      </bottom>
      <diagonal/>
    </border>
    <border>
      <left/>
      <right style="thin">
        <color theme="0"/>
      </right>
      <top/>
      <bottom/>
      <diagonal/>
    </border>
    <border>
      <left style="thin">
        <color theme="0"/>
      </left>
      <right style="thin">
        <color theme="0"/>
      </right>
      <top/>
      <bottom/>
      <diagonal/>
    </border>
    <border>
      <left style="thin">
        <color theme="0"/>
      </left>
      <right style="thin">
        <color theme="0"/>
      </right>
      <top style="thin">
        <color theme="0"/>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auto="1"/>
      </right>
      <top/>
      <bottom/>
      <diagonal/>
    </border>
    <border>
      <left style="medium">
        <color indexed="64"/>
      </left>
      <right style="medium">
        <color auto="1"/>
      </right>
      <top/>
      <bottom style="medium">
        <color indexed="64"/>
      </bottom>
      <diagonal/>
    </border>
    <border>
      <left/>
      <right style="thin">
        <color indexed="64"/>
      </right>
      <top style="medium">
        <color indexed="64"/>
      </top>
      <bottom/>
      <diagonal/>
    </border>
    <border>
      <left/>
      <right style="thin">
        <color indexed="64"/>
      </right>
      <top style="thin">
        <color indexed="64"/>
      </top>
      <bottom style="thin">
        <color indexed="64"/>
      </bottom>
      <diagonal/>
    </border>
  </borders>
  <cellStyleXfs count="18">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10" fillId="0" borderId="14" applyNumberFormat="0" applyFill="0" applyAlignment="0" applyProtection="0"/>
    <xf numFmtId="0" fontId="11" fillId="7" borderId="15" applyNumberFormat="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13" fillId="8" borderId="0" applyNumberFormat="0" applyBorder="0" applyAlignment="0" applyProtection="0"/>
    <xf numFmtId="43" fontId="13" fillId="0" borderId="0" applyFont="0" applyFill="0" applyBorder="0" applyAlignment="0" applyProtection="0"/>
  </cellStyleXfs>
  <cellXfs count="287">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2" fillId="3" borderId="0" xfId="0" applyFont="1" applyFill="1" applyAlignment="1">
      <alignment horizontal="left" indent="1"/>
    </xf>
    <xf numFmtId="0" fontId="0" fillId="3" borderId="0" xfId="0" applyFill="1" applyAlignment="1">
      <alignment vertical="center"/>
    </xf>
    <xf numFmtId="0" fontId="5" fillId="3" borderId="4" xfId="0" applyFont="1" applyFill="1" applyBorder="1" applyAlignment="1" applyProtection="1">
      <alignment vertical="top"/>
      <protection locked="0"/>
    </xf>
    <xf numFmtId="0" fontId="5" fillId="3" borderId="5" xfId="0" applyFont="1" applyFill="1" applyBorder="1" applyAlignment="1" applyProtection="1">
      <alignment vertical="top"/>
      <protection locked="0"/>
    </xf>
    <xf numFmtId="0" fontId="2" fillId="0" borderId="0" xfId="0" applyFont="1"/>
    <xf numFmtId="0" fontId="8" fillId="0" borderId="0" xfId="0" applyFont="1"/>
    <xf numFmtId="0" fontId="9"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6" borderId="4" xfId="0" applyFill="1" applyBorder="1"/>
    <xf numFmtId="0" fontId="0" fillId="6" borderId="0" xfId="0" applyFill="1"/>
    <xf numFmtId="0" fontId="0" fillId="6" borderId="5" xfId="0" applyFill="1" applyBorder="1"/>
    <xf numFmtId="0" fontId="9" fillId="6" borderId="4" xfId="0" applyFont="1" applyFill="1" applyBorder="1"/>
    <xf numFmtId="0" fontId="9" fillId="6" borderId="0" xfId="0" applyFont="1" applyFill="1"/>
    <xf numFmtId="0" fontId="9" fillId="6" borderId="5" xfId="0" applyFont="1" applyFill="1" applyBorder="1"/>
    <xf numFmtId="0" fontId="0" fillId="6" borderId="6" xfId="0" applyFill="1" applyBorder="1"/>
    <xf numFmtId="0" fontId="0" fillId="6" borderId="7" xfId="0" applyFill="1" applyBorder="1"/>
    <xf numFmtId="0" fontId="0" fillId="6" borderId="8" xfId="0" applyFill="1" applyBorder="1"/>
    <xf numFmtId="0" fontId="2" fillId="6" borderId="0" xfId="0" applyFont="1" applyFill="1"/>
    <xf numFmtId="0" fontId="8" fillId="6" borderId="0" xfId="0" applyFont="1" applyFill="1"/>
    <xf numFmtId="0" fontId="12" fillId="0" borderId="0" xfId="0" applyFont="1"/>
    <xf numFmtId="14" fontId="12" fillId="0" borderId="0" xfId="0" applyNumberFormat="1" applyFont="1"/>
    <xf numFmtId="4" fontId="12" fillId="0" borderId="0" xfId="0" applyNumberFormat="1" applyFont="1"/>
    <xf numFmtId="14" fontId="12" fillId="0" borderId="0" xfId="0" applyNumberFormat="1" applyFont="1" applyAlignment="1">
      <alignment horizontal="left"/>
    </xf>
    <xf numFmtId="0" fontId="12" fillId="0" borderId="0" xfId="0" applyFont="1" applyAlignment="1">
      <alignment horizontal="center"/>
    </xf>
    <xf numFmtId="0" fontId="0" fillId="0" borderId="0" xfId="0" applyAlignment="1">
      <alignment horizontal="center"/>
    </xf>
    <xf numFmtId="0" fontId="0" fillId="0" borderId="0" xfId="0" applyAlignment="1">
      <alignment horizontal="right"/>
    </xf>
    <xf numFmtId="0" fontId="0" fillId="3" borderId="4" xfId="0" applyFill="1" applyBorder="1" applyAlignment="1" applyProtection="1">
      <alignment horizontal="center" vertical="top" wrapText="1"/>
      <protection locked="0"/>
    </xf>
    <xf numFmtId="0" fontId="0" fillId="3" borderId="5" xfId="0" applyFill="1" applyBorder="1" applyAlignment="1" applyProtection="1">
      <alignment horizontal="center" vertical="top" wrapText="1"/>
      <protection locked="0"/>
    </xf>
    <xf numFmtId="0" fontId="0" fillId="3" borderId="6" xfId="0" applyFill="1" applyBorder="1" applyAlignment="1" applyProtection="1">
      <alignment horizontal="center" vertical="top" wrapText="1"/>
      <protection locked="0"/>
    </xf>
    <xf numFmtId="0" fontId="0" fillId="3" borderId="7" xfId="0" applyFill="1" applyBorder="1" applyAlignment="1" applyProtection="1">
      <alignment horizontal="center" vertical="top" wrapText="1"/>
      <protection locked="0"/>
    </xf>
    <xf numFmtId="0" fontId="0" fillId="3" borderId="8" xfId="0" applyFill="1" applyBorder="1" applyAlignment="1" applyProtection="1">
      <alignment horizontal="center" vertical="top" wrapText="1"/>
      <protection locked="0"/>
    </xf>
    <xf numFmtId="0" fontId="0" fillId="9" borderId="0" xfId="0" applyFill="1" applyAlignment="1" applyProtection="1">
      <alignment horizontal="center" vertical="top" wrapText="1"/>
      <protection locked="0"/>
    </xf>
    <xf numFmtId="3" fontId="0" fillId="3" borderId="0" xfId="0" applyNumberFormat="1" applyFill="1" applyAlignment="1" applyProtection="1">
      <alignment horizontal="center" vertical="top" wrapText="1"/>
      <protection locked="0"/>
    </xf>
    <xf numFmtId="0" fontId="0" fillId="8" borderId="0" xfId="16" applyFont="1" applyAlignment="1" applyProtection="1">
      <alignment horizontal="left" vertical="top" wrapText="1"/>
      <protection locked="0"/>
    </xf>
    <xf numFmtId="0" fontId="0" fillId="3" borderId="10" xfId="0" applyFill="1" applyBorder="1" applyAlignment="1" applyProtection="1">
      <alignment horizontal="center" vertical="top" wrapText="1"/>
      <protection locked="0"/>
    </xf>
    <xf numFmtId="43" fontId="0" fillId="3" borderId="7" xfId="17" applyFont="1" applyFill="1" applyBorder="1" applyAlignment="1" applyProtection="1">
      <alignment horizontal="center" vertical="top" wrapText="1"/>
      <protection locked="0"/>
    </xf>
    <xf numFmtId="0" fontId="0" fillId="0" borderId="21" xfId="0" applyBorder="1"/>
    <xf numFmtId="0" fontId="0" fillId="0" borderId="22" xfId="0" applyBorder="1"/>
    <xf numFmtId="0" fontId="0" fillId="0" borderId="23" xfId="0" applyBorder="1"/>
    <xf numFmtId="0" fontId="0" fillId="0" borderId="24" xfId="0" applyBorder="1"/>
    <xf numFmtId="0" fontId="0" fillId="3" borderId="4" xfId="0" applyFill="1" applyBorder="1" applyAlignment="1" applyProtection="1">
      <alignment vertical="top" wrapText="1"/>
      <protection locked="0"/>
    </xf>
    <xf numFmtId="0" fontId="0" fillId="3" borderId="5" xfId="0" applyFill="1" applyBorder="1" applyAlignment="1" applyProtection="1">
      <alignment vertical="top" wrapText="1"/>
      <protection locked="0"/>
    </xf>
    <xf numFmtId="0" fontId="0" fillId="3" borderId="6" xfId="0" applyFill="1" applyBorder="1" applyAlignment="1" applyProtection="1">
      <alignment vertical="top" wrapText="1"/>
      <protection locked="0"/>
    </xf>
    <xf numFmtId="0" fontId="0" fillId="3" borderId="7" xfId="0" applyFill="1" applyBorder="1" applyAlignment="1" applyProtection="1">
      <alignment vertical="top" wrapText="1"/>
      <protection locked="0"/>
    </xf>
    <xf numFmtId="0" fontId="0" fillId="3" borderId="8" xfId="0" applyFill="1" applyBorder="1" applyAlignment="1" applyProtection="1">
      <alignment vertical="top" wrapText="1"/>
      <protection locked="0"/>
    </xf>
    <xf numFmtId="0" fontId="0" fillId="0" borderId="0" xfId="0" applyAlignment="1">
      <alignment wrapText="1"/>
    </xf>
    <xf numFmtId="165" fontId="0" fillId="0" borderId="0" xfId="0" applyNumberFormat="1"/>
    <xf numFmtId="0" fontId="0" fillId="0" borderId="2" xfId="0" applyBorder="1"/>
    <xf numFmtId="0" fontId="0" fillId="0" borderId="5" xfId="0" applyBorder="1"/>
    <xf numFmtId="0" fontId="0" fillId="0" borderId="7" xfId="0" applyBorder="1"/>
    <xf numFmtId="0" fontId="0" fillId="0" borderId="8" xfId="0" applyBorder="1"/>
    <xf numFmtId="0" fontId="0" fillId="0" borderId="3" xfId="0" applyBorder="1"/>
    <xf numFmtId="0" fontId="0" fillId="0" borderId="7" xfId="0" applyBorder="1" applyAlignment="1">
      <alignment horizontal="right"/>
    </xf>
    <xf numFmtId="0" fontId="0" fillId="0" borderId="7" xfId="0" applyBorder="1" applyAlignment="1">
      <alignment horizontal="center"/>
    </xf>
    <xf numFmtId="165" fontId="15" fillId="0" borderId="7" xfId="0" applyNumberFormat="1" applyFont="1" applyBorder="1" applyAlignment="1">
      <alignment wrapText="1"/>
    </xf>
    <xf numFmtId="165" fontId="16" fillId="0" borderId="7" xfId="0" applyNumberFormat="1" applyFont="1" applyBorder="1"/>
    <xf numFmtId="0" fontId="0" fillId="0" borderId="2" xfId="0" applyBorder="1" applyAlignment="1">
      <alignment horizontal="center"/>
    </xf>
    <xf numFmtId="165" fontId="0" fillId="0" borderId="2" xfId="0" applyNumberFormat="1" applyBorder="1"/>
    <xf numFmtId="0" fontId="0" fillId="10" borderId="0" xfId="0" applyFill="1"/>
    <xf numFmtId="165" fontId="17" fillId="0" borderId="0" xfId="0" applyNumberFormat="1" applyFont="1"/>
    <xf numFmtId="0" fontId="10" fillId="2" borderId="0" xfId="8" applyFill="1" applyBorder="1" applyAlignment="1">
      <alignment horizontal="center" vertical="center"/>
    </xf>
    <xf numFmtId="165" fontId="0" fillId="2" borderId="0" xfId="0" applyNumberFormat="1" applyFill="1"/>
    <xf numFmtId="0" fontId="0" fillId="3" borderId="4" xfId="0" applyFill="1" applyBorder="1" applyAlignment="1">
      <alignment horizontal="left" vertical="top"/>
    </xf>
    <xf numFmtId="0" fontId="0" fillId="3" borderId="7" xfId="0" applyFill="1" applyBorder="1" applyAlignment="1" applyProtection="1">
      <alignment horizontal="center"/>
      <protection locked="0"/>
    </xf>
    <xf numFmtId="0" fontId="0" fillId="3" borderId="0" xfId="0" applyFill="1" applyBorder="1" applyAlignment="1" applyProtection="1">
      <alignment horizontal="center" vertical="top" wrapText="1"/>
      <protection locked="0"/>
    </xf>
    <xf numFmtId="0" fontId="0" fillId="3" borderId="0" xfId="0" applyFill="1" applyBorder="1" applyAlignment="1" applyProtection="1">
      <alignment vertical="top" wrapText="1"/>
      <protection locked="0"/>
    </xf>
    <xf numFmtId="0" fontId="0" fillId="0" borderId="0" xfId="0" applyFill="1" applyBorder="1" applyAlignment="1" applyProtection="1">
      <alignment vertical="top" wrapText="1"/>
      <protection locked="0"/>
    </xf>
    <xf numFmtId="0" fontId="5" fillId="3" borderId="0" xfId="0" applyFont="1" applyFill="1" applyBorder="1" applyAlignment="1" applyProtection="1">
      <alignment vertical="top"/>
      <protection locked="0"/>
    </xf>
    <xf numFmtId="0" fontId="0" fillId="3" borderId="0" xfId="0" applyFill="1" applyBorder="1"/>
    <xf numFmtId="0" fontId="0" fillId="3" borderId="4" xfId="0" applyFill="1" applyBorder="1" applyAlignment="1">
      <alignment horizontal="center" vertical="top" wrapText="1"/>
    </xf>
    <xf numFmtId="0" fontId="0" fillId="3" borderId="0" xfId="0" applyFill="1" applyBorder="1" applyAlignment="1">
      <alignment horizontal="center" vertical="top" wrapText="1"/>
    </xf>
    <xf numFmtId="0" fontId="0" fillId="3" borderId="5" xfId="0" applyFill="1" applyBorder="1" applyAlignment="1">
      <alignment horizontal="center" vertical="top" wrapText="1"/>
    </xf>
    <xf numFmtId="0" fontId="0" fillId="3" borderId="6" xfId="0" applyFill="1" applyBorder="1" applyAlignment="1">
      <alignment horizontal="center" vertical="top" wrapText="1"/>
    </xf>
    <xf numFmtId="0" fontId="0" fillId="3" borderId="7" xfId="0" applyFill="1" applyBorder="1" applyAlignment="1">
      <alignment horizontal="center" vertical="top" wrapText="1"/>
    </xf>
    <xf numFmtId="0" fontId="0" fillId="3" borderId="8" xfId="0" applyFill="1" applyBorder="1" applyAlignment="1">
      <alignment horizontal="center" vertical="top" wrapText="1"/>
    </xf>
    <xf numFmtId="0" fontId="0" fillId="3" borderId="1" xfId="0" applyFill="1" applyBorder="1" applyAlignment="1">
      <alignment horizontal="left" vertical="top"/>
    </xf>
    <xf numFmtId="0" fontId="0" fillId="3" borderId="2" xfId="0" applyFill="1" applyBorder="1" applyAlignment="1">
      <alignment horizontal="center" vertical="top" wrapText="1"/>
    </xf>
    <xf numFmtId="0" fontId="0" fillId="3" borderId="3" xfId="0" applyFill="1" applyBorder="1" applyAlignment="1">
      <alignment horizontal="center" vertical="top" wrapText="1"/>
    </xf>
    <xf numFmtId="14" fontId="14" fillId="0" borderId="25" xfId="0" applyNumberFormat="1" applyFont="1" applyBorder="1" applyAlignment="1">
      <alignment horizontal="center" vertical="center"/>
    </xf>
    <xf numFmtId="0" fontId="0" fillId="10" borderId="0" xfId="0" applyFont="1" applyFill="1" applyBorder="1" applyAlignment="1">
      <alignment horizontal="center" vertical="top"/>
    </xf>
    <xf numFmtId="165" fontId="10" fillId="11" borderId="11" xfId="8" applyNumberFormat="1" applyFill="1" applyBorder="1" applyAlignment="1">
      <alignment horizontal="center" vertical="center"/>
    </xf>
    <xf numFmtId="165" fontId="16" fillId="11" borderId="13" xfId="0" applyNumberFormat="1" applyFont="1" applyFill="1" applyBorder="1"/>
    <xf numFmtId="0" fontId="16" fillId="11" borderId="11" xfId="0" applyFont="1" applyFill="1" applyBorder="1"/>
    <xf numFmtId="0" fontId="16" fillId="11" borderId="13" xfId="0" applyFont="1" applyFill="1" applyBorder="1"/>
    <xf numFmtId="0" fontId="0" fillId="0" borderId="0" xfId="0" applyBorder="1"/>
    <xf numFmtId="0" fontId="0" fillId="0" borderId="26" xfId="0" applyBorder="1"/>
    <xf numFmtId="0" fontId="10" fillId="0" borderId="26" xfId="8" applyBorder="1" applyAlignment="1">
      <alignment horizontal="center" vertical="center"/>
    </xf>
    <xf numFmtId="0" fontId="0" fillId="0" borderId="28" xfId="0" applyBorder="1"/>
    <xf numFmtId="0" fontId="0" fillId="0" borderId="30" xfId="0" applyBorder="1"/>
    <xf numFmtId="0" fontId="0" fillId="0" borderId="28" xfId="0" applyFill="1" applyBorder="1"/>
    <xf numFmtId="4" fontId="10" fillId="0" borderId="26" xfId="8" applyNumberFormat="1" applyBorder="1" applyAlignment="1">
      <alignment horizontal="center" vertical="center"/>
    </xf>
    <xf numFmtId="0" fontId="10" fillId="0" borderId="27" xfId="8" applyBorder="1" applyAlignment="1">
      <alignment horizontal="center" vertical="center"/>
    </xf>
    <xf numFmtId="0" fontId="0" fillId="0" borderId="42" xfId="0" applyBorder="1" applyAlignment="1">
      <alignment horizontal="center" vertical="top" wrapText="1"/>
    </xf>
    <xf numFmtId="0" fontId="0" fillId="0" borderId="43" xfId="0" applyBorder="1" applyAlignment="1">
      <alignment wrapText="1"/>
    </xf>
    <xf numFmtId="0" fontId="0" fillId="0" borderId="43" xfId="0" applyBorder="1" applyAlignment="1">
      <alignment horizontal="right"/>
    </xf>
    <xf numFmtId="0" fontId="0" fillId="0" borderId="43" xfId="0" applyBorder="1"/>
    <xf numFmtId="165" fontId="0" fillId="0" borderId="43" xfId="0" applyNumberFormat="1" applyBorder="1"/>
    <xf numFmtId="0" fontId="0" fillId="0" borderId="44" xfId="0" applyBorder="1" applyAlignment="1">
      <alignment wrapText="1"/>
    </xf>
    <xf numFmtId="0" fontId="0" fillId="0" borderId="0" xfId="0" applyBorder="1" applyAlignment="1">
      <alignment horizontal="center"/>
    </xf>
    <xf numFmtId="165" fontId="0" fillId="0" borderId="0" xfId="0" applyNumberFormat="1" applyBorder="1"/>
    <xf numFmtId="0" fontId="0" fillId="0" borderId="0" xfId="0" applyBorder="1" applyAlignment="1">
      <alignment horizontal="right"/>
    </xf>
    <xf numFmtId="165" fontId="0" fillId="0" borderId="0" xfId="0" applyNumberFormat="1" applyBorder="1" applyAlignment="1">
      <alignment horizontal="right"/>
    </xf>
    <xf numFmtId="0" fontId="10" fillId="0" borderId="35" xfId="8" applyBorder="1" applyAlignment="1">
      <alignment horizontal="center" vertical="center"/>
    </xf>
    <xf numFmtId="0" fontId="10" fillId="0" borderId="41" xfId="8" applyBorder="1" applyAlignment="1">
      <alignment horizontal="center" vertical="center"/>
    </xf>
    <xf numFmtId="0" fontId="10" fillId="0" borderId="41" xfId="8" applyBorder="1" applyAlignment="1">
      <alignment horizontal="center" vertical="center" wrapText="1"/>
    </xf>
    <xf numFmtId="4" fontId="10" fillId="0" borderId="41" xfId="8" applyNumberFormat="1" applyBorder="1" applyAlignment="1">
      <alignment horizontal="center" vertical="center"/>
    </xf>
    <xf numFmtId="0" fontId="0" fillId="10" borderId="28" xfId="0" applyFill="1" applyBorder="1"/>
    <xf numFmtId="0" fontId="0" fillId="10" borderId="26" xfId="0" applyFill="1" applyBorder="1"/>
    <xf numFmtId="0" fontId="0" fillId="10" borderId="30" xfId="0" applyFill="1" applyBorder="1"/>
    <xf numFmtId="0" fontId="0" fillId="10" borderId="41" xfId="0" applyFill="1" applyBorder="1"/>
    <xf numFmtId="0" fontId="0" fillId="10" borderId="41" xfId="0" applyFill="1" applyBorder="1" applyAlignment="1">
      <alignment horizontal="right"/>
    </xf>
    <xf numFmtId="165" fontId="17" fillId="10" borderId="41" xfId="0" applyNumberFormat="1" applyFont="1" applyFill="1" applyBorder="1"/>
    <xf numFmtId="0" fontId="0" fillId="10" borderId="42" xfId="0" applyFill="1" applyBorder="1"/>
    <xf numFmtId="0" fontId="0" fillId="10" borderId="43" xfId="0" applyFill="1" applyBorder="1"/>
    <xf numFmtId="0" fontId="0" fillId="10" borderId="43" xfId="0" applyFill="1" applyBorder="1" applyAlignment="1">
      <alignment horizontal="right"/>
    </xf>
    <xf numFmtId="165" fontId="17" fillId="10" borderId="43" xfId="0" applyNumberFormat="1" applyFont="1" applyFill="1" applyBorder="1"/>
    <xf numFmtId="165" fontId="17" fillId="10" borderId="44" xfId="0" applyNumberFormat="1" applyFont="1" applyFill="1" applyBorder="1"/>
    <xf numFmtId="0" fontId="0" fillId="0" borderId="47" xfId="0" applyBorder="1" applyAlignment="1">
      <alignment wrapText="1"/>
    </xf>
    <xf numFmtId="0" fontId="0" fillId="0" borderId="48" xfId="0" applyBorder="1" applyAlignment="1">
      <alignment wrapText="1"/>
    </xf>
    <xf numFmtId="0" fontId="0" fillId="0" borderId="29" xfId="0" applyBorder="1" applyAlignment="1">
      <alignment wrapText="1"/>
    </xf>
    <xf numFmtId="165" fontId="0" fillId="3" borderId="0" xfId="0" applyNumberFormat="1" applyFill="1" applyAlignment="1" applyProtection="1">
      <alignment horizontal="center" vertical="top" wrapText="1"/>
      <protection locked="0"/>
    </xf>
    <xf numFmtId="0" fontId="2" fillId="6" borderId="17" xfId="0" applyFont="1" applyFill="1" applyBorder="1" applyAlignment="1">
      <alignment horizontal="left"/>
    </xf>
    <xf numFmtId="0" fontId="2" fillId="6" borderId="18" xfId="0" applyFont="1" applyFill="1" applyBorder="1" applyAlignment="1">
      <alignment horizontal="left"/>
    </xf>
    <xf numFmtId="0" fontId="8" fillId="6" borderId="0" xfId="0" applyFont="1" applyFill="1" applyAlignment="1">
      <alignment horizontal="left"/>
    </xf>
    <xf numFmtId="0" fontId="8" fillId="6" borderId="5" xfId="0" applyFont="1" applyFill="1" applyBorder="1" applyAlignment="1">
      <alignment horizontal="left"/>
    </xf>
    <xf numFmtId="0" fontId="1" fillId="3" borderId="16" xfId="0" applyFont="1" applyFill="1" applyBorder="1" applyAlignment="1">
      <alignment horizontal="center" vertical="center" wrapText="1"/>
    </xf>
    <xf numFmtId="0" fontId="1" fillId="3" borderId="17" xfId="0" applyFont="1" applyFill="1" applyBorder="1" applyAlignment="1">
      <alignment horizontal="center" vertical="center"/>
    </xf>
    <xf numFmtId="0" fontId="1" fillId="3" borderId="18" xfId="0" applyFont="1" applyFill="1" applyBorder="1" applyAlignment="1">
      <alignment horizontal="center" vertical="center"/>
    </xf>
    <xf numFmtId="0" fontId="1" fillId="3" borderId="9" xfId="0" applyFont="1" applyFill="1" applyBorder="1" applyAlignment="1">
      <alignment horizontal="center" vertical="center"/>
    </xf>
    <xf numFmtId="0" fontId="1" fillId="3" borderId="0" xfId="0" applyFont="1" applyFill="1" applyAlignment="1">
      <alignment horizontal="center" vertical="center"/>
    </xf>
    <xf numFmtId="0" fontId="1" fillId="3" borderId="10" xfId="0" applyFont="1" applyFill="1" applyBorder="1" applyAlignment="1">
      <alignment horizontal="center" vertical="center"/>
    </xf>
    <xf numFmtId="0" fontId="1" fillId="3" borderId="19" xfId="0" applyFont="1" applyFill="1" applyBorder="1" applyAlignment="1">
      <alignment horizontal="center" vertical="center"/>
    </xf>
    <xf numFmtId="0" fontId="1" fillId="3" borderId="20" xfId="0" applyFont="1" applyFill="1" applyBorder="1" applyAlignment="1">
      <alignment horizontal="center" vertical="center"/>
    </xf>
    <xf numFmtId="0" fontId="2" fillId="3" borderId="4" xfId="0" applyFont="1" applyFill="1" applyBorder="1" applyAlignment="1">
      <alignment horizontal="left"/>
    </xf>
    <xf numFmtId="0" fontId="2" fillId="3" borderId="0" xfId="0" applyFont="1" applyFill="1" applyAlignment="1">
      <alignment horizontal="left"/>
    </xf>
    <xf numFmtId="0" fontId="2" fillId="3" borderId="5" xfId="0" applyFont="1" applyFill="1" applyBorder="1" applyAlignment="1">
      <alignment horizontal="left"/>
    </xf>
    <xf numFmtId="0" fontId="8" fillId="3" borderId="6" xfId="0" applyFont="1" applyFill="1" applyBorder="1" applyAlignment="1">
      <alignment horizontal="left"/>
    </xf>
    <xf numFmtId="0" fontId="8" fillId="3" borderId="7" xfId="0" applyFont="1" applyFill="1" applyBorder="1" applyAlignment="1">
      <alignment horizontal="left"/>
    </xf>
    <xf numFmtId="0" fontId="8" fillId="3" borderId="8" xfId="0" applyFont="1" applyFill="1" applyBorder="1" applyAlignment="1">
      <alignment horizontal="left"/>
    </xf>
    <xf numFmtId="0" fontId="11" fillId="6" borderId="0" xfId="9" applyFill="1" applyBorder="1"/>
    <xf numFmtId="0" fontId="0" fillId="6" borderId="17" xfId="0" applyFill="1" applyBorder="1" applyAlignment="1">
      <alignment horizontal="left"/>
    </xf>
    <xf numFmtId="0" fontId="0" fillId="6" borderId="0" xfId="0" applyFill="1" applyAlignment="1">
      <alignment horizontal="left"/>
    </xf>
    <xf numFmtId="0" fontId="9" fillId="0" borderId="11" xfId="0" applyFont="1" applyBorder="1" applyAlignment="1">
      <alignment horizontal="left"/>
    </xf>
    <xf numFmtId="0" fontId="9" fillId="0" borderId="12" xfId="0" applyFont="1" applyBorder="1" applyAlignment="1">
      <alignment horizontal="left"/>
    </xf>
    <xf numFmtId="0" fontId="9" fillId="0" borderId="13" xfId="0" applyFont="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7" fillId="6" borderId="0" xfId="0" applyFont="1" applyFill="1" applyAlignment="1">
      <alignment horizontal="center" vertical="center" wrapText="1"/>
    </xf>
    <xf numFmtId="0" fontId="3" fillId="3" borderId="1" xfId="7" applyFill="1" applyBorder="1" applyAlignment="1">
      <alignment horizontal="left"/>
    </xf>
    <xf numFmtId="0" fontId="3" fillId="3" borderId="2" xfId="7" applyFill="1" applyBorder="1" applyAlignment="1">
      <alignment horizontal="left"/>
    </xf>
    <xf numFmtId="0" fontId="3" fillId="3" borderId="3" xfId="7" applyFill="1" applyBorder="1" applyAlignment="1">
      <alignment horizontal="left"/>
    </xf>
    <xf numFmtId="0" fontId="3" fillId="3" borderId="4" xfId="7" applyFill="1" applyBorder="1" applyAlignment="1">
      <alignment horizontal="left"/>
    </xf>
    <xf numFmtId="0" fontId="3" fillId="3" borderId="0" xfId="7" applyFill="1" applyAlignment="1">
      <alignment horizontal="left"/>
    </xf>
    <xf numFmtId="0" fontId="3" fillId="3" borderId="5" xfId="7" applyFill="1" applyBorder="1" applyAlignment="1">
      <alignment horizontal="left"/>
    </xf>
    <xf numFmtId="0" fontId="7" fillId="6" borderId="17"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7" fillId="5" borderId="0" xfId="0" applyFont="1" applyFill="1" applyAlignment="1">
      <alignment horizontal="center" vertical="center" wrapText="1"/>
    </xf>
    <xf numFmtId="0" fontId="7" fillId="5" borderId="5"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7" fillId="5" borderId="3" xfId="0" applyFont="1" applyFill="1" applyBorder="1" applyAlignment="1">
      <alignment horizontal="center" vertical="center" wrapText="1"/>
    </xf>
    <xf numFmtId="0" fontId="0" fillId="3" borderId="4" xfId="0" applyFill="1" applyBorder="1" applyAlignment="1" applyProtection="1">
      <alignment horizontal="left" vertical="top" wrapText="1"/>
      <protection locked="0"/>
    </xf>
    <xf numFmtId="0" fontId="0" fillId="3" borderId="0" xfId="0" applyFill="1" applyBorder="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1" fillId="3" borderId="1"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3" borderId="0" xfId="0" applyFont="1" applyFill="1" applyAlignment="1">
      <alignment horizontal="center" vertical="center" wrapText="1"/>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2" fillId="3" borderId="1" xfId="0" applyFont="1" applyFill="1" applyBorder="1" applyAlignment="1">
      <alignment horizontal="center" vertical="center"/>
    </xf>
    <xf numFmtId="0" fontId="2" fillId="3" borderId="6" xfId="0" applyFont="1" applyFill="1" applyBorder="1" applyAlignment="1">
      <alignment horizontal="center" vertical="center"/>
    </xf>
    <xf numFmtId="0" fontId="2"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2" fillId="3" borderId="1" xfId="0" applyFont="1" applyFill="1" applyBorder="1" applyAlignment="1">
      <alignment horizontal="center" wrapText="1"/>
    </xf>
    <xf numFmtId="0" fontId="2" fillId="3" borderId="6" xfId="0" applyFont="1" applyFill="1" applyBorder="1" applyAlignment="1">
      <alignment horizontal="center" wrapText="1"/>
    </xf>
    <xf numFmtId="0" fontId="13" fillId="3" borderId="2" xfId="7" applyFont="1" applyFill="1" applyBorder="1" applyAlignment="1" applyProtection="1">
      <alignment horizontal="center" vertical="center"/>
      <protection locked="0"/>
    </xf>
    <xf numFmtId="0" fontId="13" fillId="3" borderId="3" xfId="7" applyFont="1" applyFill="1" applyBorder="1" applyAlignment="1" applyProtection="1">
      <alignment horizontal="center" vertical="center"/>
      <protection locked="0"/>
    </xf>
    <xf numFmtId="0" fontId="13" fillId="3" borderId="7" xfId="7" applyFont="1" applyFill="1" applyBorder="1" applyAlignment="1" applyProtection="1">
      <alignment horizontal="center" vertical="center"/>
      <protection locked="0"/>
    </xf>
    <xf numFmtId="0" fontId="13" fillId="3" borderId="8" xfId="7" applyFont="1" applyFill="1" applyBorder="1" applyAlignment="1" applyProtection="1">
      <alignment horizontal="center" vertical="center"/>
      <protection locked="0"/>
    </xf>
    <xf numFmtId="0" fontId="2" fillId="3" borderId="1" xfId="0" applyFont="1" applyFill="1" applyBorder="1" applyAlignment="1">
      <alignment horizontal="left" vertical="center" indent="1"/>
    </xf>
    <xf numFmtId="0" fontId="2" fillId="3" borderId="2" xfId="0" applyFont="1" applyFill="1" applyBorder="1" applyAlignment="1">
      <alignment horizontal="left" vertical="center" indent="1"/>
    </xf>
    <xf numFmtId="0" fontId="2" fillId="3" borderId="3" xfId="0" applyFont="1" applyFill="1" applyBorder="1" applyAlignment="1">
      <alignment horizontal="left" vertical="center" indent="1"/>
    </xf>
    <xf numFmtId="0" fontId="0" fillId="3" borderId="4" xfId="0" applyFill="1" applyBorder="1" applyAlignment="1" applyProtection="1">
      <alignment vertical="top" wrapText="1"/>
      <protection locked="0"/>
    </xf>
    <xf numFmtId="0" fontId="0" fillId="3" borderId="0" xfId="0" applyFill="1" applyAlignment="1" applyProtection="1">
      <alignment vertical="top" wrapText="1"/>
      <protection locked="0"/>
    </xf>
    <xf numFmtId="0" fontId="0" fillId="3" borderId="5" xfId="0" applyFill="1" applyBorder="1" applyAlignment="1" applyProtection="1">
      <alignment vertical="top" wrapText="1"/>
      <protection locked="0"/>
    </xf>
    <xf numFmtId="0" fontId="6" fillId="3" borderId="1" xfId="0" applyFont="1" applyFill="1" applyBorder="1" applyAlignment="1">
      <alignment horizontal="left" vertical="center" indent="1"/>
    </xf>
    <xf numFmtId="0" fontId="6" fillId="3" borderId="2" xfId="0" applyFont="1" applyFill="1" applyBorder="1" applyAlignment="1">
      <alignment horizontal="left" vertical="center" indent="1"/>
    </xf>
    <xf numFmtId="0" fontId="6" fillId="3" borderId="3" xfId="0" applyFont="1" applyFill="1" applyBorder="1" applyAlignment="1">
      <alignment horizontal="left" vertical="center" indent="1"/>
    </xf>
    <xf numFmtId="0" fontId="6" fillId="3" borderId="4" xfId="0" applyFont="1" applyFill="1" applyBorder="1" applyAlignment="1">
      <alignment horizontal="left" vertical="center" indent="1"/>
    </xf>
    <xf numFmtId="0" fontId="6" fillId="3" borderId="0" xfId="0" applyFont="1" applyFill="1" applyAlignment="1">
      <alignment horizontal="left" vertical="center" indent="1"/>
    </xf>
    <xf numFmtId="0" fontId="6" fillId="3" borderId="5" xfId="0" applyFont="1" applyFill="1" applyBorder="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2" fillId="3" borderId="4" xfId="0" applyFont="1" applyFill="1" applyBorder="1" applyAlignment="1">
      <alignment horizontal="left" vertical="center" indent="1"/>
    </xf>
    <xf numFmtId="0" fontId="2" fillId="3" borderId="0" xfId="0" applyFont="1" applyFill="1" applyAlignment="1">
      <alignment horizontal="left" vertical="center" indent="1"/>
    </xf>
    <xf numFmtId="0" fontId="2" fillId="3" borderId="5" xfId="0" applyFont="1" applyFill="1" applyBorder="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6" fillId="3" borderId="6" xfId="0" applyFont="1" applyFill="1" applyBorder="1" applyAlignment="1">
      <alignment horizontal="left" vertical="center" indent="1"/>
    </xf>
    <xf numFmtId="0" fontId="6" fillId="3" borderId="7" xfId="0" applyFont="1" applyFill="1" applyBorder="1" applyAlignment="1">
      <alignment horizontal="left" vertical="center" indent="1"/>
    </xf>
    <xf numFmtId="0" fontId="6" fillId="3" borderId="8" xfId="0" applyFont="1" applyFill="1" applyBorder="1" applyAlignment="1">
      <alignment horizontal="left" vertical="center" indent="1"/>
    </xf>
    <xf numFmtId="0" fontId="6" fillId="3" borderId="0" xfId="0" applyFont="1" applyFill="1" applyBorder="1" applyAlignment="1">
      <alignment horizontal="left" vertical="center" indent="1"/>
    </xf>
    <xf numFmtId="0" fontId="3" fillId="3" borderId="4" xfId="7" applyFill="1" applyBorder="1" applyAlignment="1" applyProtection="1">
      <alignment horizontal="left" vertical="top" wrapText="1" indent="1"/>
      <protection locked="0"/>
    </xf>
    <xf numFmtId="0" fontId="3" fillId="3" borderId="0" xfId="7" applyFill="1" applyAlignment="1" applyProtection="1">
      <alignment horizontal="left" vertical="top" indent="1"/>
      <protection locked="0"/>
    </xf>
    <xf numFmtId="0" fontId="3" fillId="3" borderId="5" xfId="7" applyFill="1" applyBorder="1" applyAlignment="1" applyProtection="1">
      <alignment horizontal="left" vertical="top" indent="1"/>
      <protection locked="0"/>
    </xf>
    <xf numFmtId="0" fontId="3" fillId="3" borderId="4" xfId="7" applyFill="1" applyBorder="1" applyAlignment="1" applyProtection="1">
      <alignment horizontal="left" vertical="top" indent="1"/>
      <protection locked="0"/>
    </xf>
    <xf numFmtId="0" fontId="3" fillId="3" borderId="6" xfId="7" applyFill="1" applyBorder="1" applyAlignment="1" applyProtection="1">
      <alignment horizontal="left" vertical="top" indent="1"/>
      <protection locked="0"/>
    </xf>
    <xf numFmtId="0" fontId="3" fillId="3" borderId="7" xfId="7" applyFill="1" applyBorder="1" applyAlignment="1" applyProtection="1">
      <alignment horizontal="left" vertical="top" indent="1"/>
      <protection locked="0"/>
    </xf>
    <xf numFmtId="0" fontId="3" fillId="3" borderId="8" xfId="7" applyFill="1" applyBorder="1" applyAlignment="1" applyProtection="1">
      <alignment horizontal="left" vertical="top" indent="1"/>
      <protection locked="0"/>
    </xf>
    <xf numFmtId="0" fontId="0" fillId="3" borderId="0" xfId="0" applyFill="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3" fillId="3" borderId="0" xfId="7" applyFill="1" applyBorder="1" applyAlignment="1" applyProtection="1">
      <alignment horizontal="center" vertical="top"/>
      <protection locked="0"/>
    </xf>
    <xf numFmtId="0" fontId="3" fillId="3" borderId="5" xfId="7" applyFill="1" applyBorder="1" applyAlignment="1" applyProtection="1">
      <alignment horizontal="center" vertical="top"/>
      <protection locked="0"/>
    </xf>
    <xf numFmtId="0" fontId="3" fillId="3" borderId="0" xfId="7" applyFill="1" applyAlignment="1" applyProtection="1">
      <alignment horizontal="center" vertical="top"/>
      <protection locked="0"/>
    </xf>
    <xf numFmtId="0" fontId="0" fillId="8" borderId="0" xfId="16" applyFont="1" applyAlignment="1" applyProtection="1">
      <alignment horizontal="center" vertical="top" wrapText="1"/>
      <protection locked="0"/>
    </xf>
    <xf numFmtId="0" fontId="13" fillId="8" borderId="0" xfId="16" applyAlignment="1" applyProtection="1">
      <alignment horizontal="center" vertical="top" wrapText="1"/>
      <protection locked="0"/>
    </xf>
    <xf numFmtId="164" fontId="0" fillId="3" borderId="0" xfId="0" applyNumberFormat="1" applyFill="1" applyAlignment="1" applyProtection="1">
      <alignment horizontal="center" vertical="top" wrapText="1"/>
      <protection locked="0"/>
    </xf>
    <xf numFmtId="0" fontId="0" fillId="3" borderId="1" xfId="0" applyFill="1" applyBorder="1" applyAlignment="1" applyProtection="1">
      <alignment horizontal="left" vertical="top" wrapText="1"/>
      <protection locked="0"/>
    </xf>
    <xf numFmtId="0" fontId="0" fillId="3" borderId="2" xfId="0" applyFill="1" applyBorder="1" applyAlignment="1" applyProtection="1">
      <alignment horizontal="left" vertical="top" wrapText="1"/>
      <protection locked="0"/>
    </xf>
    <xf numFmtId="0" fontId="0" fillId="3" borderId="3" xfId="0" applyFill="1" applyBorder="1" applyAlignment="1" applyProtection="1">
      <alignment horizontal="left" vertical="top" wrapText="1"/>
      <protection locked="0"/>
    </xf>
    <xf numFmtId="0" fontId="16" fillId="10" borderId="0" xfId="0" applyFont="1" applyFill="1" applyBorder="1" applyAlignment="1" applyProtection="1">
      <alignment horizontal="center" vertical="center" wrapText="1"/>
      <protection locked="0"/>
    </xf>
    <xf numFmtId="0" fontId="16" fillId="10" borderId="5" xfId="0" applyFont="1" applyFill="1" applyBorder="1" applyAlignment="1" applyProtection="1">
      <alignment horizontal="center" vertical="center" wrapText="1"/>
      <protection locked="0"/>
    </xf>
    <xf numFmtId="0" fontId="0" fillId="0" borderId="40" xfId="0" applyBorder="1" applyAlignment="1">
      <alignment horizontal="center" vertical="top" wrapText="1"/>
    </xf>
    <xf numFmtId="0" fontId="0" fillId="0" borderId="45" xfId="0" applyBorder="1" applyAlignment="1">
      <alignment horizontal="center" vertical="top" wrapText="1"/>
    </xf>
    <xf numFmtId="0" fontId="0" fillId="0" borderId="46" xfId="0" applyBorder="1" applyAlignment="1">
      <alignment horizontal="center" vertical="top" wrapText="1"/>
    </xf>
    <xf numFmtId="0" fontId="0" fillId="0" borderId="4" xfId="0" applyBorder="1" applyAlignment="1">
      <alignment horizontal="center" vertical="top" wrapText="1"/>
    </xf>
    <xf numFmtId="0" fontId="0" fillId="0" borderId="6" xfId="0" applyBorder="1" applyAlignment="1">
      <alignment horizontal="center" vertical="top" wrapText="1"/>
    </xf>
    <xf numFmtId="0" fontId="0" fillId="10" borderId="37" xfId="0" applyFill="1" applyBorder="1" applyAlignment="1">
      <alignment horizontal="center" vertical="top" wrapText="1"/>
    </xf>
    <xf numFmtId="0" fontId="0" fillId="10" borderId="38" xfId="0" applyFill="1" applyBorder="1" applyAlignment="1">
      <alignment horizontal="center" vertical="top" wrapText="1"/>
    </xf>
    <xf numFmtId="0" fontId="0" fillId="10" borderId="39" xfId="0" applyFill="1" applyBorder="1" applyAlignment="1">
      <alignment horizontal="center" vertical="top" wrapText="1"/>
    </xf>
    <xf numFmtId="0" fontId="0" fillId="0" borderId="34" xfId="0" applyBorder="1" applyAlignment="1">
      <alignment horizontal="center" vertical="top" wrapText="1"/>
    </xf>
    <xf numFmtId="0" fontId="0" fillId="0" borderId="35" xfId="0" applyBorder="1" applyAlignment="1">
      <alignment horizontal="center" vertical="top" wrapText="1"/>
    </xf>
    <xf numFmtId="0" fontId="0" fillId="0" borderId="36" xfId="0" applyBorder="1" applyAlignment="1">
      <alignment horizontal="center" vertical="top" wrapText="1"/>
    </xf>
    <xf numFmtId="0" fontId="0" fillId="10" borderId="34" xfId="0" applyFill="1" applyBorder="1" applyAlignment="1">
      <alignment horizontal="center" vertical="top" wrapText="1"/>
    </xf>
    <xf numFmtId="0" fontId="0" fillId="10" borderId="35" xfId="0" applyFill="1" applyBorder="1" applyAlignment="1">
      <alignment horizontal="center" vertical="top" wrapText="1"/>
    </xf>
    <xf numFmtId="0" fontId="0" fillId="10" borderId="36" xfId="0" applyFill="1" applyBorder="1" applyAlignment="1">
      <alignment horizontal="center" vertical="top" wrapText="1"/>
    </xf>
    <xf numFmtId="0" fontId="0" fillId="10" borderId="34" xfId="0" applyFill="1" applyBorder="1" applyAlignment="1">
      <alignment horizontal="center" vertical="top"/>
    </xf>
    <xf numFmtId="0" fontId="0" fillId="10" borderId="35" xfId="0" applyFill="1" applyBorder="1" applyAlignment="1">
      <alignment horizontal="center" vertical="top"/>
    </xf>
    <xf numFmtId="0" fontId="0" fillId="10" borderId="36" xfId="0" applyFill="1" applyBorder="1" applyAlignment="1">
      <alignment horizontal="center" vertical="top"/>
    </xf>
    <xf numFmtId="0" fontId="0" fillId="0" borderId="34" xfId="0" applyBorder="1" applyAlignment="1">
      <alignment horizontal="center" vertical="top"/>
    </xf>
    <xf numFmtId="0" fontId="0" fillId="0" borderId="35" xfId="0" applyBorder="1" applyAlignment="1">
      <alignment horizontal="center" vertical="top"/>
    </xf>
    <xf numFmtId="0" fontId="0" fillId="0" borderId="36" xfId="0" applyBorder="1" applyAlignment="1">
      <alignment horizontal="center" vertical="top"/>
    </xf>
    <xf numFmtId="0" fontId="0" fillId="10" borderId="31" xfId="0" applyFill="1" applyBorder="1" applyAlignment="1">
      <alignment horizontal="left" vertical="top" wrapText="1"/>
    </xf>
    <xf numFmtId="0" fontId="0" fillId="10" borderId="32" xfId="0" applyFill="1" applyBorder="1" applyAlignment="1">
      <alignment horizontal="left" vertical="top" wrapText="1"/>
    </xf>
    <xf numFmtId="0" fontId="0" fillId="10" borderId="33" xfId="0" applyFill="1"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horizontal="left" vertical="top" wrapText="1"/>
    </xf>
    <xf numFmtId="0" fontId="0" fillId="0" borderId="33" xfId="0" applyBorder="1" applyAlignment="1">
      <alignment horizontal="left" vertical="top" wrapText="1"/>
    </xf>
  </cellXfs>
  <cellStyles count="18">
    <cellStyle name="20% - Accent5" xfId="16" builtinId="46"/>
    <cellStyle name="Check Cell" xfId="9" builtinId="23"/>
    <cellStyle name="Comma" xfId="17" builtinId="3"/>
    <cellStyle name="Followed Hyperlink" xfId="2" builtinId="9" hidden="1"/>
    <cellStyle name="Followed Hyperlink" xfId="4" builtinId="9" hidden="1"/>
    <cellStyle name="Followed Hyperlink" xfId="6"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Heading 1" xfId="8" builtinId="16"/>
    <cellStyle name="Hyperlink" xfId="1" builtinId="8" hidden="1"/>
    <cellStyle name="Hyperlink" xfId="3" builtinId="8" hidden="1"/>
    <cellStyle name="Hyperlink" xfId="5" builtinId="8" hidden="1"/>
    <cellStyle name="Hyperlink" xfId="7" builtinId="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file:///C:\windows\TEMP\sPHENIX_MB_BoE.xlsx" TargetMode="External"/><Relationship Id="rId2" Type="http://schemas.openxmlformats.org/officeDocument/2006/relationships/hyperlink" Target="file:///C:\windows\TEMP\sPHENIX_MB_BoE.xlsx" TargetMode="External"/><Relationship Id="rId1" Type="http://schemas.openxmlformats.org/officeDocument/2006/relationships/hyperlink" Target="file:///C:\windows\TEMP\sPHENIX_MB_BoE.xlsx" TargetMode="External"/><Relationship Id="rId4" Type="http://schemas.openxmlformats.org/officeDocument/2006/relationships/hyperlink" Target="file:///C:\windows\TEMP\sPHENIX_MB_BoE.xlsx"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file:///C:\windows\TEMP\sPHENIX_MB_BoE.xlsx" TargetMode="External"/><Relationship Id="rId13" Type="http://schemas.openxmlformats.org/officeDocument/2006/relationships/hyperlink" Target="file:///C:\windows\TEMP\sPHENIX_MB_BoE.xlsx" TargetMode="External"/><Relationship Id="rId3" Type="http://schemas.openxmlformats.org/officeDocument/2006/relationships/hyperlink" Target="file:///C:\windows\TEMP\sPHENIX_MB_BoE.xlsx" TargetMode="External"/><Relationship Id="rId7" Type="http://schemas.openxmlformats.org/officeDocument/2006/relationships/hyperlink" Target="file:///C:\windows\TEMP\sPHENIX_MB_BoE.xlsx" TargetMode="External"/><Relationship Id="rId12" Type="http://schemas.openxmlformats.org/officeDocument/2006/relationships/hyperlink" Target="file:///C:\windows\TEMP\sPHENIX_MB_BoE.xlsx" TargetMode="External"/><Relationship Id="rId2" Type="http://schemas.openxmlformats.org/officeDocument/2006/relationships/hyperlink" Target="file:///C:\windows\TEMP\sPHENIX_MB_BoE.xlsx" TargetMode="External"/><Relationship Id="rId1" Type="http://schemas.openxmlformats.org/officeDocument/2006/relationships/hyperlink" Target="file:///C:\windows\TEMP\sPHENIX_MB_BoE.xlsx" TargetMode="External"/><Relationship Id="rId6" Type="http://schemas.openxmlformats.org/officeDocument/2006/relationships/hyperlink" Target="file:///C:\windows\TEMP\sPHENIX_MB_BoE.xlsx" TargetMode="External"/><Relationship Id="rId11" Type="http://schemas.openxmlformats.org/officeDocument/2006/relationships/hyperlink" Target="file:///C:\windows\TEMP\sPHENIX_MB_BoE.xlsx" TargetMode="External"/><Relationship Id="rId5" Type="http://schemas.openxmlformats.org/officeDocument/2006/relationships/hyperlink" Target="file:///C:\windows\TEMP\sPHENIX_MB_BoE.xlsx" TargetMode="External"/><Relationship Id="rId10" Type="http://schemas.openxmlformats.org/officeDocument/2006/relationships/hyperlink" Target="file:///C:\windows\TEMP\sPHENIX_MB_BoE.xlsx" TargetMode="External"/><Relationship Id="rId4" Type="http://schemas.openxmlformats.org/officeDocument/2006/relationships/hyperlink" Target="file:///C:\windows\TEMP\sPHENIX_MB_BoE.xlsx" TargetMode="External"/><Relationship Id="rId9" Type="http://schemas.openxmlformats.org/officeDocument/2006/relationships/hyperlink" Target="file:///C:\windows\TEMP\sPHENIX_MB_BoE.xlsx" TargetMode="External"/><Relationship Id="rId1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7"/>
  <sheetViews>
    <sheetView tabSelected="1" workbookViewId="0">
      <selection activeCell="K14" sqref="K14:N14"/>
    </sheetView>
  </sheetViews>
  <sheetFormatPr defaultColWidth="8.875" defaultRowHeight="15.75" x14ac:dyDescent="0.25"/>
  <cols>
    <col min="1" max="1" width="4.375" customWidth="1"/>
  </cols>
  <sheetData>
    <row r="1" spans="2:16" ht="16.5" thickBot="1" x14ac:dyDescent="0.3"/>
    <row r="2" spans="2:16" x14ac:dyDescent="0.25">
      <c r="B2" s="18"/>
      <c r="C2" s="19"/>
      <c r="D2" s="19"/>
      <c r="E2" s="19"/>
      <c r="F2" s="143" t="s">
        <v>18</v>
      </c>
      <c r="G2" s="144"/>
      <c r="H2" s="144"/>
      <c r="I2" s="144"/>
      <c r="J2" s="144"/>
      <c r="K2" s="144"/>
      <c r="L2" s="145"/>
      <c r="M2" s="19"/>
      <c r="N2" s="19"/>
      <c r="O2" s="19"/>
      <c r="P2" s="20"/>
    </row>
    <row r="3" spans="2:16" x14ac:dyDescent="0.25">
      <c r="B3" s="21"/>
      <c r="C3" s="22"/>
      <c r="D3" s="22"/>
      <c r="E3" s="22"/>
      <c r="F3" s="146"/>
      <c r="G3" s="147"/>
      <c r="H3" s="147"/>
      <c r="I3" s="147"/>
      <c r="J3" s="147"/>
      <c r="K3" s="147"/>
      <c r="L3" s="148"/>
      <c r="M3" s="22"/>
      <c r="N3" s="22"/>
      <c r="O3" s="22"/>
      <c r="P3" s="23"/>
    </row>
    <row r="4" spans="2:16" x14ac:dyDescent="0.25">
      <c r="B4" s="21"/>
      <c r="C4" s="22"/>
      <c r="D4" s="22"/>
      <c r="E4" s="22"/>
      <c r="F4" s="146"/>
      <c r="G4" s="147"/>
      <c r="H4" s="147"/>
      <c r="I4" s="147"/>
      <c r="J4" s="147"/>
      <c r="K4" s="147"/>
      <c r="L4" s="148"/>
      <c r="M4" s="22"/>
      <c r="N4" s="22"/>
      <c r="O4" s="22"/>
      <c r="P4" s="23"/>
    </row>
    <row r="5" spans="2:16" x14ac:dyDescent="0.25">
      <c r="B5" s="21"/>
      <c r="C5" s="22"/>
      <c r="D5" s="22"/>
      <c r="E5" s="22"/>
      <c r="F5" s="146"/>
      <c r="G5" s="147"/>
      <c r="H5" s="147"/>
      <c r="I5" s="147"/>
      <c r="J5" s="147"/>
      <c r="K5" s="147"/>
      <c r="L5" s="148"/>
      <c r="M5" s="22"/>
      <c r="N5" s="22"/>
      <c r="O5" s="22"/>
      <c r="P5" s="23"/>
    </row>
    <row r="6" spans="2:16" x14ac:dyDescent="0.25">
      <c r="B6" s="21"/>
      <c r="C6" s="22"/>
      <c r="D6" s="22"/>
      <c r="E6" s="22"/>
      <c r="F6" s="146"/>
      <c r="G6" s="147"/>
      <c r="H6" s="147"/>
      <c r="I6" s="147"/>
      <c r="J6" s="147"/>
      <c r="K6" s="147"/>
      <c r="L6" s="148"/>
      <c r="M6" s="22"/>
      <c r="N6" s="22"/>
      <c r="O6" s="22"/>
      <c r="P6" s="23"/>
    </row>
    <row r="7" spans="2:16" ht="16.5" thickBot="1" x14ac:dyDescent="0.3">
      <c r="B7" s="24"/>
      <c r="C7" s="25"/>
      <c r="D7" s="25"/>
      <c r="E7" s="25"/>
      <c r="F7" s="149"/>
      <c r="G7" s="150"/>
      <c r="H7" s="150"/>
      <c r="I7" s="150"/>
      <c r="J7" s="147"/>
      <c r="K7" s="147"/>
      <c r="L7" s="148"/>
      <c r="M7" s="22"/>
      <c r="N7" s="22"/>
      <c r="O7" s="22"/>
      <c r="P7" s="23"/>
    </row>
    <row r="8" spans="2:16" s="15" customFormat="1" ht="18.75" x14ac:dyDescent="0.3">
      <c r="B8" s="151" t="s">
        <v>22</v>
      </c>
      <c r="C8" s="152"/>
      <c r="D8" s="152"/>
      <c r="E8" s="153"/>
      <c r="F8" s="151" t="s">
        <v>23</v>
      </c>
      <c r="G8" s="152"/>
      <c r="H8" s="153"/>
      <c r="I8" s="35"/>
      <c r="J8" s="139"/>
      <c r="K8" s="139"/>
      <c r="L8" s="139"/>
      <c r="M8" s="139"/>
      <c r="N8" s="139"/>
      <c r="O8" s="139"/>
      <c r="P8" s="140"/>
    </row>
    <row r="9" spans="2:16" s="16" customFormat="1" ht="21.75" thickBot="1" x14ac:dyDescent="0.4">
      <c r="B9" s="154" t="s">
        <v>52</v>
      </c>
      <c r="C9" s="155"/>
      <c r="D9" s="155"/>
      <c r="E9" s="156"/>
      <c r="F9" s="154">
        <v>1.07</v>
      </c>
      <c r="G9" s="155"/>
      <c r="H9" s="156"/>
      <c r="I9" s="36"/>
      <c r="J9" s="157"/>
      <c r="K9" s="157"/>
      <c r="L9" s="157"/>
      <c r="M9" s="157"/>
      <c r="N9" s="141"/>
      <c r="O9" s="141"/>
      <c r="P9" s="142"/>
    </row>
    <row r="10" spans="2:16" ht="16.5" thickBot="1" x14ac:dyDescent="0.3">
      <c r="B10" s="26"/>
      <c r="C10" s="27"/>
      <c r="D10" s="27"/>
      <c r="E10" s="27"/>
      <c r="F10" s="27"/>
      <c r="G10" s="27"/>
      <c r="H10" s="27"/>
      <c r="I10" s="27"/>
      <c r="J10" s="27"/>
      <c r="K10" s="27"/>
      <c r="L10" s="27"/>
      <c r="M10" s="27"/>
      <c r="N10" s="27"/>
      <c r="O10" s="27"/>
      <c r="P10" s="28"/>
    </row>
    <row r="11" spans="2:16" s="17" customFormat="1" ht="21.75" thickBot="1" x14ac:dyDescent="0.4">
      <c r="B11" s="29"/>
      <c r="C11" s="30"/>
      <c r="D11" s="160" t="s">
        <v>24</v>
      </c>
      <c r="E11" s="161"/>
      <c r="F11" s="161"/>
      <c r="G11" s="162"/>
      <c r="H11" s="160" t="s">
        <v>25</v>
      </c>
      <c r="I11" s="161"/>
      <c r="J11" s="162"/>
      <c r="K11" s="160" t="s">
        <v>26</v>
      </c>
      <c r="L11" s="161"/>
      <c r="M11" s="161"/>
      <c r="N11" s="162"/>
      <c r="O11" s="30"/>
      <c r="P11" s="31"/>
    </row>
    <row r="12" spans="2:16" x14ac:dyDescent="0.25">
      <c r="B12" s="26"/>
      <c r="C12" s="27"/>
      <c r="D12" s="163" t="s">
        <v>29</v>
      </c>
      <c r="E12" s="164"/>
      <c r="F12" s="164"/>
      <c r="G12" s="165"/>
      <c r="H12" s="177">
        <v>1.07</v>
      </c>
      <c r="I12" s="178"/>
      <c r="J12" s="179"/>
      <c r="K12" s="167" t="s">
        <v>110</v>
      </c>
      <c r="L12" s="168"/>
      <c r="M12" s="168"/>
      <c r="N12" s="169"/>
      <c r="O12" s="27"/>
      <c r="P12" s="28"/>
    </row>
    <row r="13" spans="2:16" x14ac:dyDescent="0.25">
      <c r="B13" s="26"/>
      <c r="C13" s="27"/>
      <c r="D13" s="163"/>
      <c r="E13" s="164"/>
      <c r="F13" s="164"/>
      <c r="G13" s="165"/>
      <c r="H13" s="174"/>
      <c r="I13" s="175"/>
      <c r="J13" s="176"/>
      <c r="K13" s="170"/>
      <c r="L13" s="171"/>
      <c r="M13" s="171"/>
      <c r="N13" s="172"/>
      <c r="O13" s="27"/>
      <c r="P13" s="28"/>
    </row>
    <row r="14" spans="2:16" x14ac:dyDescent="0.25">
      <c r="B14" s="26"/>
      <c r="C14" s="27"/>
      <c r="D14" s="158"/>
      <c r="E14" s="158"/>
      <c r="F14" s="158"/>
      <c r="G14" s="158"/>
      <c r="H14" s="173"/>
      <c r="I14" s="173"/>
      <c r="J14" s="173"/>
      <c r="K14" s="158"/>
      <c r="L14" s="158"/>
      <c r="M14" s="158"/>
      <c r="N14" s="158"/>
      <c r="O14" s="27"/>
      <c r="P14" s="28"/>
    </row>
    <row r="15" spans="2:16" x14ac:dyDescent="0.25">
      <c r="B15" s="26"/>
      <c r="C15" s="27"/>
      <c r="D15" s="159"/>
      <c r="E15" s="159"/>
      <c r="F15" s="159"/>
      <c r="G15" s="159"/>
      <c r="H15" s="166"/>
      <c r="I15" s="166"/>
      <c r="J15" s="166"/>
      <c r="K15" s="159"/>
      <c r="L15" s="159"/>
      <c r="M15" s="159"/>
      <c r="N15" s="159"/>
      <c r="O15" s="27"/>
      <c r="P15" s="28"/>
    </row>
    <row r="16" spans="2:16" x14ac:dyDescent="0.25">
      <c r="B16" s="26"/>
      <c r="C16" s="27"/>
      <c r="D16" s="159"/>
      <c r="E16" s="159"/>
      <c r="F16" s="159"/>
      <c r="G16" s="159"/>
      <c r="H16" s="166"/>
      <c r="I16" s="166"/>
      <c r="J16" s="166"/>
      <c r="K16" s="159"/>
      <c r="L16" s="159"/>
      <c r="M16" s="159"/>
      <c r="N16" s="159"/>
      <c r="O16" s="27"/>
      <c r="P16" s="28"/>
    </row>
    <row r="17" spans="2:16" ht="16.5" thickBot="1" x14ac:dyDescent="0.3">
      <c r="B17" s="32"/>
      <c r="C17" s="33"/>
      <c r="D17" s="33"/>
      <c r="E17" s="33"/>
      <c r="F17" s="33"/>
      <c r="G17" s="33"/>
      <c r="H17" s="33"/>
      <c r="I17" s="33"/>
      <c r="J17" s="33"/>
      <c r="K17" s="33"/>
      <c r="L17" s="33"/>
      <c r="M17" s="33"/>
      <c r="N17" s="33"/>
      <c r="O17" s="33"/>
      <c r="P17" s="34"/>
    </row>
  </sheetData>
  <mergeCells count="27">
    <mergeCell ref="K16:N16"/>
    <mergeCell ref="H15:J15"/>
    <mergeCell ref="H16:J16"/>
    <mergeCell ref="K11:N11"/>
    <mergeCell ref="K12:N12"/>
    <mergeCell ref="K13:N13"/>
    <mergeCell ref="K14:N14"/>
    <mergeCell ref="K15:N15"/>
    <mergeCell ref="H14:J14"/>
    <mergeCell ref="H13:J13"/>
    <mergeCell ref="H12:J12"/>
    <mergeCell ref="H11:J11"/>
    <mergeCell ref="D14:G14"/>
    <mergeCell ref="D15:G15"/>
    <mergeCell ref="D16:G16"/>
    <mergeCell ref="D11:G11"/>
    <mergeCell ref="D12:G12"/>
    <mergeCell ref="D13:G13"/>
    <mergeCell ref="N8:P8"/>
    <mergeCell ref="N9:P9"/>
    <mergeCell ref="F2:L7"/>
    <mergeCell ref="B8:E8"/>
    <mergeCell ref="B9:E9"/>
    <mergeCell ref="F8:H8"/>
    <mergeCell ref="F9:H9"/>
    <mergeCell ref="J8:M8"/>
    <mergeCell ref="J9:M9"/>
  </mergeCells>
  <hyperlinks>
    <hyperlink ref="K12" r:id="rId1" location="'Testing of BBC PMTs - Summary'!A1" display="file://localhost/Users/chiu/Documents/sPHENIX/BBC/WBS/sPHENIX_MB_BoE.xlsx - 'Testing of BBC PMTs - Summary'!A1"/>
    <hyperlink ref="L12" r:id="rId2" location="'Testing of BBC PMTs - Summary'!A1" display="file://localhost/Users/chiu/Documents/sPHENIX/BBC/WBS/sPHENIX_MB_BoE.xlsx - 'Testing of BBC PMTs - Summary'!A1"/>
    <hyperlink ref="M12" r:id="rId3" location="'Testing of BBC PMTs - Summary'!A1" display="file://localhost/Users/chiu/Documents/sPHENIX/BBC/WBS/sPHENIX_MB_BoE.xlsx - 'Testing of BBC PMTs - Summary'!A1"/>
    <hyperlink ref="N12" r:id="rId4" location="'Testing of BBC PMTs - Summary'!A1" display="file://localhost/Users/chiu/Documents/sPHENIX/BBC/WBS/sPHENIX_MB_BoE.xlsx - 'Testing of BBC PMTs - Summary'!A1"/>
    <hyperlink ref="K12:N12" location="'MBD Summary'!A1" display="MBD Details"/>
  </hyperlinks>
  <pageMargins left="0.7" right="0.7" top="0.75" bottom="0.75" header="0.3" footer="0.3"/>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106"/>
  <sheetViews>
    <sheetView topLeftCell="A64" zoomScale="85" zoomScaleNormal="85" zoomScalePageLayoutView="85" workbookViewId="0">
      <selection activeCell="C82" sqref="C82:P82"/>
    </sheetView>
  </sheetViews>
  <sheetFormatPr defaultColWidth="10.875" defaultRowHeight="15.75" x14ac:dyDescent="0.25"/>
  <cols>
    <col min="1" max="1" width="3.5" style="6" customWidth="1"/>
    <col min="2" max="2" width="5" style="6" customWidth="1"/>
    <col min="3" max="3" width="6.125" style="6" customWidth="1"/>
    <col min="4" max="4" width="15.5" style="6" customWidth="1"/>
    <col min="5" max="7" width="10.875" style="6"/>
    <col min="8" max="8" width="12.25" style="6" customWidth="1"/>
    <col min="9" max="9" width="12.375" style="6" customWidth="1"/>
    <col min="10" max="12" width="10.875" style="6"/>
    <col min="13" max="13" width="16" style="6" customWidth="1"/>
    <col min="14" max="16384" width="10.875" style="6"/>
  </cols>
  <sheetData>
    <row r="1" spans="2:17" ht="16.5" thickBot="1" x14ac:dyDescent="0.3"/>
    <row r="2" spans="2:17" ht="26.1" customHeight="1" x14ac:dyDescent="0.25">
      <c r="B2" s="1"/>
      <c r="C2" s="2"/>
      <c r="D2" s="2"/>
      <c r="E2" s="2"/>
      <c r="F2" s="183" t="s">
        <v>18</v>
      </c>
      <c r="G2" s="184"/>
      <c r="H2" s="184"/>
      <c r="I2" s="184"/>
      <c r="J2" s="184"/>
      <c r="K2" s="184"/>
      <c r="L2" s="185"/>
      <c r="M2" s="197" t="s">
        <v>1</v>
      </c>
      <c r="N2" s="192">
        <v>43555</v>
      </c>
      <c r="O2" s="193"/>
      <c r="P2" s="193"/>
      <c r="Q2" s="194"/>
    </row>
    <row r="3" spans="2:17" ht="15.95" customHeight="1" thickBot="1" x14ac:dyDescent="0.3">
      <c r="B3" s="3"/>
      <c r="C3" s="4"/>
      <c r="D3" s="4"/>
      <c r="E3" s="4"/>
      <c r="F3" s="186"/>
      <c r="G3" s="187"/>
      <c r="H3" s="187"/>
      <c r="I3" s="187"/>
      <c r="J3" s="187"/>
      <c r="K3" s="187"/>
      <c r="L3" s="188"/>
      <c r="M3" s="198"/>
      <c r="N3" s="195"/>
      <c r="O3" s="195"/>
      <c r="P3" s="195"/>
      <c r="Q3" s="196"/>
    </row>
    <row r="4" spans="2:17" ht="18" customHeight="1" x14ac:dyDescent="0.25">
      <c r="B4" s="3"/>
      <c r="C4" s="4"/>
      <c r="D4" s="4"/>
      <c r="E4" s="4"/>
      <c r="F4" s="186"/>
      <c r="G4" s="187"/>
      <c r="H4" s="187"/>
      <c r="I4" s="187"/>
      <c r="J4" s="187"/>
      <c r="K4" s="187"/>
      <c r="L4" s="188"/>
      <c r="M4" s="197" t="s">
        <v>0</v>
      </c>
      <c r="N4" s="193" t="s">
        <v>28</v>
      </c>
      <c r="O4" s="193"/>
      <c r="P4" s="193"/>
      <c r="Q4" s="194"/>
    </row>
    <row r="5" spans="2:17" ht="17.100000000000001" customHeight="1" thickBot="1" x14ac:dyDescent="0.3">
      <c r="B5" s="3"/>
      <c r="C5" s="4"/>
      <c r="D5" s="4"/>
      <c r="E5" s="4"/>
      <c r="F5" s="186"/>
      <c r="G5" s="187"/>
      <c r="H5" s="187"/>
      <c r="I5" s="187"/>
      <c r="J5" s="187"/>
      <c r="K5" s="187"/>
      <c r="L5" s="188"/>
      <c r="M5" s="199"/>
      <c r="N5" s="200"/>
      <c r="O5" s="200"/>
      <c r="P5" s="200"/>
      <c r="Q5" s="201"/>
    </row>
    <row r="6" spans="2:17" ht="21" customHeight="1" x14ac:dyDescent="0.25">
      <c r="B6" s="3"/>
      <c r="C6" s="4"/>
      <c r="D6" s="4"/>
      <c r="E6" s="4"/>
      <c r="F6" s="186"/>
      <c r="G6" s="187"/>
      <c r="H6" s="187"/>
      <c r="I6" s="187"/>
      <c r="J6" s="187"/>
      <c r="K6" s="187"/>
      <c r="L6" s="188"/>
      <c r="M6" s="202" t="s">
        <v>2</v>
      </c>
      <c r="N6" s="204" t="s">
        <v>84</v>
      </c>
      <c r="O6" s="204"/>
      <c r="P6" s="204"/>
      <c r="Q6" s="205"/>
    </row>
    <row r="7" spans="2:17" ht="17.100000000000001" customHeight="1" thickBot="1" x14ac:dyDescent="0.3">
      <c r="B7" s="3"/>
      <c r="C7" s="4"/>
      <c r="D7" s="4"/>
      <c r="E7" s="4"/>
      <c r="F7" s="189"/>
      <c r="G7" s="190"/>
      <c r="H7" s="190"/>
      <c r="I7" s="190"/>
      <c r="J7" s="190"/>
      <c r="K7" s="190"/>
      <c r="L7" s="191"/>
      <c r="M7" s="203"/>
      <c r="N7" s="206"/>
      <c r="O7" s="206"/>
      <c r="P7" s="206"/>
      <c r="Q7" s="207"/>
    </row>
    <row r="8" spans="2:17" s="12" customFormat="1" ht="27" customHeight="1" x14ac:dyDescent="0.25">
      <c r="B8" s="208" t="s">
        <v>19</v>
      </c>
      <c r="C8" s="209"/>
      <c r="D8" s="209"/>
      <c r="E8" s="209"/>
      <c r="F8" s="210"/>
      <c r="G8" s="208" t="s">
        <v>20</v>
      </c>
      <c r="H8" s="209"/>
      <c r="I8" s="209"/>
      <c r="J8" s="209"/>
      <c r="K8" s="209"/>
      <c r="L8" s="209"/>
      <c r="M8" s="210"/>
      <c r="N8" s="226" t="s">
        <v>21</v>
      </c>
      <c r="O8" s="227"/>
      <c r="P8" s="227"/>
      <c r="Q8" s="228"/>
    </row>
    <row r="9" spans="2:17" x14ac:dyDescent="0.25">
      <c r="B9" s="220" t="s">
        <v>29</v>
      </c>
      <c r="C9" s="221"/>
      <c r="D9" s="221"/>
      <c r="E9" s="221"/>
      <c r="F9" s="222"/>
      <c r="G9" s="220">
        <v>1.07</v>
      </c>
      <c r="H9" s="221"/>
      <c r="I9" s="221"/>
      <c r="J9" s="221"/>
      <c r="K9" s="221"/>
      <c r="L9" s="221"/>
      <c r="M9" s="222"/>
      <c r="N9" s="229"/>
      <c r="O9" s="230"/>
      <c r="P9" s="230"/>
      <c r="Q9" s="231"/>
    </row>
    <row r="10" spans="2:17" ht="16.5" thickBot="1" x14ac:dyDescent="0.3">
      <c r="B10" s="223"/>
      <c r="C10" s="224"/>
      <c r="D10" s="224"/>
      <c r="E10" s="224"/>
      <c r="F10" s="225"/>
      <c r="G10" s="223"/>
      <c r="H10" s="224"/>
      <c r="I10" s="224"/>
      <c r="J10" s="224"/>
      <c r="K10" s="224"/>
      <c r="L10" s="224"/>
      <c r="M10" s="225"/>
      <c r="N10" s="232"/>
      <c r="O10" s="233"/>
      <c r="P10" s="233"/>
      <c r="Q10" s="234"/>
    </row>
    <row r="11" spans="2:17" s="12" customFormat="1" ht="27" customHeight="1" x14ac:dyDescent="0.25">
      <c r="B11" s="208" t="s">
        <v>3</v>
      </c>
      <c r="C11" s="209"/>
      <c r="D11" s="209"/>
      <c r="E11" s="209"/>
      <c r="F11" s="209"/>
      <c r="G11" s="209"/>
      <c r="H11" s="209"/>
      <c r="I11" s="209"/>
      <c r="J11" s="209"/>
      <c r="K11" s="209"/>
      <c r="L11" s="209"/>
      <c r="M11" s="209"/>
      <c r="N11" s="209"/>
      <c r="O11" s="209"/>
      <c r="P11" s="209"/>
      <c r="Q11" s="210"/>
    </row>
    <row r="12" spans="2:17" ht="18" customHeight="1" x14ac:dyDescent="0.25">
      <c r="B12" s="211" t="s">
        <v>85</v>
      </c>
      <c r="C12" s="212"/>
      <c r="D12" s="212"/>
      <c r="E12" s="212"/>
      <c r="F12" s="212"/>
      <c r="G12" s="212"/>
      <c r="H12" s="212"/>
      <c r="I12" s="212"/>
      <c r="J12" s="212"/>
      <c r="K12" s="212"/>
      <c r="L12" s="212"/>
      <c r="M12" s="212"/>
      <c r="N12" s="212"/>
      <c r="O12" s="212"/>
      <c r="P12" s="212"/>
      <c r="Q12" s="213"/>
    </row>
    <row r="13" spans="2:17" ht="18" customHeight="1" x14ac:dyDescent="0.25">
      <c r="B13" s="211"/>
      <c r="C13" s="212"/>
      <c r="D13" s="212"/>
      <c r="E13" s="212"/>
      <c r="F13" s="212"/>
      <c r="G13" s="212"/>
      <c r="H13" s="212"/>
      <c r="I13" s="212"/>
      <c r="J13" s="212"/>
      <c r="K13" s="212"/>
      <c r="L13" s="212"/>
      <c r="M13" s="212"/>
      <c r="N13" s="212"/>
      <c r="O13" s="212"/>
      <c r="P13" s="212"/>
      <c r="Q13" s="213"/>
    </row>
    <row r="14" spans="2:17" ht="18" customHeight="1" x14ac:dyDescent="0.25">
      <c r="B14" s="211"/>
      <c r="C14" s="212"/>
      <c r="D14" s="212"/>
      <c r="E14" s="212"/>
      <c r="F14" s="212"/>
      <c r="G14" s="212"/>
      <c r="H14" s="212"/>
      <c r="I14" s="212"/>
      <c r="J14" s="212"/>
      <c r="K14" s="212"/>
      <c r="L14" s="212"/>
      <c r="M14" s="212"/>
      <c r="N14" s="212"/>
      <c r="O14" s="212"/>
      <c r="P14" s="212"/>
      <c r="Q14" s="213"/>
    </row>
    <row r="15" spans="2:17" x14ac:dyDescent="0.25">
      <c r="B15" s="211"/>
      <c r="C15" s="212"/>
      <c r="D15" s="212"/>
      <c r="E15" s="212"/>
      <c r="F15" s="212"/>
      <c r="G15" s="212"/>
      <c r="H15" s="212"/>
      <c r="I15" s="212"/>
      <c r="J15" s="212"/>
      <c r="K15" s="212"/>
      <c r="L15" s="212"/>
      <c r="M15" s="212"/>
      <c r="N15" s="212"/>
      <c r="O15" s="212"/>
      <c r="P15" s="212"/>
      <c r="Q15" s="213"/>
    </row>
    <row r="16" spans="2:17" x14ac:dyDescent="0.25">
      <c r="B16" s="211"/>
      <c r="C16" s="212"/>
      <c r="D16" s="212"/>
      <c r="E16" s="212"/>
      <c r="F16" s="212"/>
      <c r="G16" s="212"/>
      <c r="H16" s="212"/>
      <c r="I16" s="212"/>
      <c r="J16" s="212"/>
      <c r="K16" s="212"/>
      <c r="L16" s="212"/>
      <c r="M16" s="212"/>
      <c r="N16" s="212"/>
      <c r="O16" s="212"/>
      <c r="P16" s="212"/>
      <c r="Q16" s="213"/>
    </row>
    <row r="17" spans="2:17" x14ac:dyDescent="0.25">
      <c r="B17" s="211"/>
      <c r="C17" s="212"/>
      <c r="D17" s="212"/>
      <c r="E17" s="212"/>
      <c r="F17" s="212"/>
      <c r="G17" s="212"/>
      <c r="H17" s="212"/>
      <c r="I17" s="212"/>
      <c r="J17" s="212"/>
      <c r="K17" s="212"/>
      <c r="L17" s="212"/>
      <c r="M17" s="212"/>
      <c r="N17" s="212"/>
      <c r="O17" s="212"/>
      <c r="P17" s="212"/>
      <c r="Q17" s="213"/>
    </row>
    <row r="18" spans="2:17" ht="16.5" thickBot="1" x14ac:dyDescent="0.3">
      <c r="B18" s="211"/>
      <c r="C18" s="212"/>
      <c r="D18" s="212"/>
      <c r="E18" s="212"/>
      <c r="F18" s="212"/>
      <c r="G18" s="212"/>
      <c r="H18" s="212"/>
      <c r="I18" s="212"/>
      <c r="J18" s="212"/>
      <c r="K18" s="212"/>
      <c r="L18" s="212"/>
      <c r="M18" s="212"/>
      <c r="N18" s="212"/>
      <c r="O18" s="212"/>
      <c r="P18" s="212"/>
      <c r="Q18" s="213"/>
    </row>
    <row r="19" spans="2:17" s="12" customFormat="1" ht="27" customHeight="1" x14ac:dyDescent="0.25">
      <c r="B19" s="208" t="s">
        <v>4</v>
      </c>
      <c r="C19" s="209"/>
      <c r="D19" s="209"/>
      <c r="E19" s="209"/>
      <c r="F19" s="209"/>
      <c r="G19" s="209"/>
      <c r="H19" s="209"/>
      <c r="I19" s="209"/>
      <c r="J19" s="209"/>
      <c r="K19" s="209"/>
      <c r="L19" s="209"/>
      <c r="M19" s="209"/>
      <c r="N19" s="209"/>
      <c r="O19" s="209"/>
      <c r="P19" s="209"/>
      <c r="Q19" s="210"/>
    </row>
    <row r="20" spans="2:17" x14ac:dyDescent="0.25">
      <c r="B20" s="5"/>
      <c r="Q20" s="7"/>
    </row>
    <row r="21" spans="2:17" x14ac:dyDescent="0.25">
      <c r="B21" s="5"/>
      <c r="Q21" s="7"/>
    </row>
    <row r="22" spans="2:17" ht="19.5" thickBot="1" x14ac:dyDescent="0.35">
      <c r="B22" s="5"/>
      <c r="C22" s="81" t="s">
        <v>51</v>
      </c>
      <c r="D22" s="11" t="s">
        <v>5</v>
      </c>
      <c r="Q22" s="7"/>
    </row>
    <row r="23" spans="2:17" ht="19.5" thickBot="1" x14ac:dyDescent="0.35">
      <c r="B23" s="5"/>
      <c r="C23" s="81" t="s">
        <v>51</v>
      </c>
      <c r="D23" s="11" t="s">
        <v>6</v>
      </c>
      <c r="Q23" s="7"/>
    </row>
    <row r="24" spans="2:17" ht="19.5" thickBot="1" x14ac:dyDescent="0.35">
      <c r="B24" s="5"/>
      <c r="C24" s="81" t="s">
        <v>51</v>
      </c>
      <c r="D24" s="11" t="s">
        <v>7</v>
      </c>
      <c r="Q24" s="7"/>
    </row>
    <row r="25" spans="2:17" ht="19.5" thickBot="1" x14ac:dyDescent="0.35">
      <c r="B25" s="5"/>
      <c r="C25" s="81" t="s">
        <v>51</v>
      </c>
      <c r="D25" s="11" t="s">
        <v>8</v>
      </c>
      <c r="Q25" s="7"/>
    </row>
    <row r="26" spans="2:17" ht="19.5" thickBot="1" x14ac:dyDescent="0.35">
      <c r="B26" s="5"/>
      <c r="C26" s="81" t="s">
        <v>51</v>
      </c>
      <c r="D26" s="11" t="s">
        <v>9</v>
      </c>
      <c r="Q26" s="7"/>
    </row>
    <row r="27" spans="2:17" ht="19.5" thickBot="1" x14ac:dyDescent="0.35">
      <c r="B27" s="5"/>
      <c r="C27" s="81" t="s">
        <v>51</v>
      </c>
      <c r="D27" s="11" t="s">
        <v>10</v>
      </c>
      <c r="Q27" s="7"/>
    </row>
    <row r="28" spans="2:17" ht="19.5" thickBot="1" x14ac:dyDescent="0.35">
      <c r="B28" s="5"/>
      <c r="C28" s="81"/>
      <c r="D28" s="11" t="s">
        <v>11</v>
      </c>
      <c r="Q28" s="7"/>
    </row>
    <row r="29" spans="2:17" ht="19.5" thickBot="1" x14ac:dyDescent="0.35">
      <c r="B29" s="5"/>
      <c r="C29" s="81" t="s">
        <v>51</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2" customFormat="1" ht="26.1" customHeight="1" x14ac:dyDescent="0.25">
      <c r="B32" s="214" t="s">
        <v>13</v>
      </c>
      <c r="C32" s="215"/>
      <c r="D32" s="215"/>
      <c r="E32" s="215"/>
      <c r="F32" s="215"/>
      <c r="G32" s="215"/>
      <c r="H32" s="215"/>
      <c r="I32" s="215"/>
      <c r="J32" s="215"/>
      <c r="K32" s="215"/>
      <c r="L32" s="215"/>
      <c r="M32" s="215"/>
      <c r="N32" s="215"/>
      <c r="O32" s="215"/>
      <c r="P32" s="215"/>
      <c r="Q32" s="216"/>
    </row>
    <row r="33" spans="2:17" x14ac:dyDescent="0.25">
      <c r="B33" s="239"/>
      <c r="C33" s="240"/>
      <c r="D33" s="240"/>
      <c r="E33" s="240"/>
      <c r="F33" s="240"/>
      <c r="G33" s="240"/>
      <c r="H33" s="240"/>
      <c r="I33" s="240"/>
      <c r="J33" s="240"/>
      <c r="K33" s="240"/>
      <c r="L33" s="240"/>
      <c r="M33" s="240"/>
      <c r="N33" s="240"/>
      <c r="O33" s="240"/>
      <c r="P33" s="240"/>
      <c r="Q33" s="241"/>
    </row>
    <row r="34" spans="2:17" x14ac:dyDescent="0.25">
      <c r="B34" s="242"/>
      <c r="C34" s="240"/>
      <c r="D34" s="240"/>
      <c r="E34" s="240"/>
      <c r="F34" s="240"/>
      <c r="G34" s="240"/>
      <c r="H34" s="240"/>
      <c r="I34" s="240"/>
      <c r="J34" s="240"/>
      <c r="K34" s="240"/>
      <c r="L34" s="240"/>
      <c r="M34" s="240"/>
      <c r="N34" s="240"/>
      <c r="O34" s="240"/>
      <c r="P34" s="240"/>
      <c r="Q34" s="241"/>
    </row>
    <row r="35" spans="2:17" x14ac:dyDescent="0.25">
      <c r="B35" s="242"/>
      <c r="C35" s="240"/>
      <c r="D35" s="240"/>
      <c r="E35" s="240"/>
      <c r="F35" s="240"/>
      <c r="G35" s="240"/>
      <c r="H35" s="240"/>
      <c r="I35" s="240"/>
      <c r="J35" s="240"/>
      <c r="K35" s="240"/>
      <c r="L35" s="240"/>
      <c r="M35" s="240"/>
      <c r="N35" s="240"/>
      <c r="O35" s="240"/>
      <c r="P35" s="240"/>
      <c r="Q35" s="241"/>
    </row>
    <row r="36" spans="2:17" x14ac:dyDescent="0.25">
      <c r="B36" s="242"/>
      <c r="C36" s="240"/>
      <c r="D36" s="240"/>
      <c r="E36" s="240"/>
      <c r="F36" s="240"/>
      <c r="G36" s="240"/>
      <c r="H36" s="240"/>
      <c r="I36" s="240"/>
      <c r="J36" s="240"/>
      <c r="K36" s="240"/>
      <c r="L36" s="240"/>
      <c r="M36" s="240"/>
      <c r="N36" s="240"/>
      <c r="O36" s="240"/>
      <c r="P36" s="240"/>
      <c r="Q36" s="241"/>
    </row>
    <row r="37" spans="2:17" x14ac:dyDescent="0.25">
      <c r="B37" s="242"/>
      <c r="C37" s="240"/>
      <c r="D37" s="240"/>
      <c r="E37" s="240"/>
      <c r="F37" s="240"/>
      <c r="G37" s="240"/>
      <c r="H37" s="240"/>
      <c r="I37" s="240"/>
      <c r="J37" s="240"/>
      <c r="K37" s="240"/>
      <c r="L37" s="240"/>
      <c r="M37" s="240"/>
      <c r="N37" s="240"/>
      <c r="O37" s="240"/>
      <c r="P37" s="240"/>
      <c r="Q37" s="241"/>
    </row>
    <row r="38" spans="2:17" x14ac:dyDescent="0.25">
      <c r="B38" s="242"/>
      <c r="C38" s="240"/>
      <c r="D38" s="240"/>
      <c r="E38" s="240"/>
      <c r="F38" s="240"/>
      <c r="G38" s="240"/>
      <c r="H38" s="240"/>
      <c r="I38" s="240"/>
      <c r="J38" s="240"/>
      <c r="K38" s="240"/>
      <c r="L38" s="240"/>
      <c r="M38" s="240"/>
      <c r="N38" s="240"/>
      <c r="O38" s="240"/>
      <c r="P38" s="240"/>
      <c r="Q38" s="241"/>
    </row>
    <row r="39" spans="2:17" x14ac:dyDescent="0.25">
      <c r="B39" s="242"/>
      <c r="C39" s="240"/>
      <c r="D39" s="240"/>
      <c r="E39" s="240"/>
      <c r="F39" s="240"/>
      <c r="G39" s="240"/>
      <c r="H39" s="240"/>
      <c r="I39" s="240"/>
      <c r="J39" s="240"/>
      <c r="K39" s="240"/>
      <c r="L39" s="240"/>
      <c r="M39" s="240"/>
      <c r="N39" s="240"/>
      <c r="O39" s="240"/>
      <c r="P39" s="240"/>
      <c r="Q39" s="241"/>
    </row>
    <row r="40" spans="2:17" x14ac:dyDescent="0.25">
      <c r="B40" s="242"/>
      <c r="C40" s="240"/>
      <c r="D40" s="240"/>
      <c r="E40" s="240"/>
      <c r="F40" s="240"/>
      <c r="G40" s="240"/>
      <c r="H40" s="240"/>
      <c r="I40" s="240"/>
      <c r="J40" s="240"/>
      <c r="K40" s="240"/>
      <c r="L40" s="240"/>
      <c r="M40" s="240"/>
      <c r="N40" s="240"/>
      <c r="O40" s="240"/>
      <c r="P40" s="240"/>
      <c r="Q40" s="241"/>
    </row>
    <row r="41" spans="2:17" x14ac:dyDescent="0.25">
      <c r="B41" s="242"/>
      <c r="C41" s="240"/>
      <c r="D41" s="240"/>
      <c r="E41" s="240"/>
      <c r="F41" s="240"/>
      <c r="G41" s="240"/>
      <c r="H41" s="240"/>
      <c r="I41" s="240"/>
      <c r="J41" s="240"/>
      <c r="K41" s="240"/>
      <c r="L41" s="240"/>
      <c r="M41" s="240"/>
      <c r="N41" s="240"/>
      <c r="O41" s="240"/>
      <c r="P41" s="240"/>
      <c r="Q41" s="241"/>
    </row>
    <row r="42" spans="2:17" x14ac:dyDescent="0.25">
      <c r="B42" s="242"/>
      <c r="C42" s="240"/>
      <c r="D42" s="240"/>
      <c r="E42" s="240"/>
      <c r="F42" s="240"/>
      <c r="G42" s="240"/>
      <c r="H42" s="240"/>
      <c r="I42" s="240"/>
      <c r="J42" s="240"/>
      <c r="K42" s="240"/>
      <c r="L42" s="240"/>
      <c r="M42" s="240"/>
      <c r="N42" s="240"/>
      <c r="O42" s="240"/>
      <c r="P42" s="240"/>
      <c r="Q42" s="241"/>
    </row>
    <row r="43" spans="2:17" x14ac:dyDescent="0.25">
      <c r="B43" s="242"/>
      <c r="C43" s="240"/>
      <c r="D43" s="240"/>
      <c r="E43" s="240"/>
      <c r="F43" s="240"/>
      <c r="G43" s="240"/>
      <c r="H43" s="240"/>
      <c r="I43" s="240"/>
      <c r="J43" s="240"/>
      <c r="K43" s="240"/>
      <c r="L43" s="240"/>
      <c r="M43" s="240"/>
      <c r="N43" s="240"/>
      <c r="O43" s="240"/>
      <c r="P43" s="240"/>
      <c r="Q43" s="241"/>
    </row>
    <row r="44" spans="2:17" ht="16.5" thickBot="1" x14ac:dyDescent="0.3">
      <c r="B44" s="243"/>
      <c r="C44" s="244"/>
      <c r="D44" s="244"/>
      <c r="E44" s="244"/>
      <c r="F44" s="244"/>
      <c r="G44" s="244"/>
      <c r="H44" s="244"/>
      <c r="I44" s="244"/>
      <c r="J44" s="244"/>
      <c r="K44" s="244"/>
      <c r="L44" s="244"/>
      <c r="M44" s="244"/>
      <c r="N44" s="244"/>
      <c r="O44" s="244"/>
      <c r="P44" s="244"/>
      <c r="Q44" s="245"/>
    </row>
    <row r="45" spans="2:17" x14ac:dyDescent="0.25">
      <c r="B45" s="214" t="s">
        <v>14</v>
      </c>
      <c r="C45" s="215"/>
      <c r="D45" s="215"/>
      <c r="E45" s="215"/>
      <c r="F45" s="215"/>
      <c r="G45" s="215"/>
      <c r="H45" s="215"/>
      <c r="I45" s="215"/>
      <c r="J45" s="215"/>
      <c r="K45" s="215"/>
      <c r="L45" s="215"/>
      <c r="M45" s="215"/>
      <c r="N45" s="215"/>
      <c r="O45" s="215"/>
      <c r="P45" s="215"/>
      <c r="Q45" s="216"/>
    </row>
    <row r="46" spans="2:17" x14ac:dyDescent="0.25">
      <c r="B46" s="217"/>
      <c r="C46" s="218"/>
      <c r="D46" s="218"/>
      <c r="E46" s="218"/>
      <c r="F46" s="218"/>
      <c r="G46" s="218"/>
      <c r="H46" s="218"/>
      <c r="I46" s="218"/>
      <c r="J46" s="218"/>
      <c r="K46" s="218"/>
      <c r="L46" s="218"/>
      <c r="M46" s="218"/>
      <c r="N46" s="218"/>
      <c r="O46" s="218"/>
      <c r="P46" s="218"/>
      <c r="Q46" s="219"/>
    </row>
    <row r="47" spans="2:17" x14ac:dyDescent="0.25">
      <c r="B47" s="180" t="s">
        <v>86</v>
      </c>
      <c r="C47" s="246"/>
      <c r="D47" s="246"/>
      <c r="E47" s="246"/>
      <c r="F47" s="246"/>
      <c r="G47" s="246"/>
      <c r="H47" s="246"/>
      <c r="I47" s="246"/>
      <c r="J47" s="246"/>
      <c r="K47" s="246"/>
      <c r="L47" s="246"/>
      <c r="M47" s="246"/>
      <c r="N47" s="246"/>
      <c r="O47" s="246"/>
      <c r="P47" s="246"/>
      <c r="Q47" s="182"/>
    </row>
    <row r="48" spans="2:17" x14ac:dyDescent="0.25">
      <c r="B48" s="180"/>
      <c r="C48" s="246"/>
      <c r="D48" s="246"/>
      <c r="E48" s="246"/>
      <c r="F48" s="246"/>
      <c r="G48" s="246"/>
      <c r="H48" s="246"/>
      <c r="I48" s="246"/>
      <c r="J48" s="246"/>
      <c r="K48" s="246"/>
      <c r="L48" s="246"/>
      <c r="M48" s="246"/>
      <c r="N48" s="246"/>
      <c r="O48" s="246"/>
      <c r="P48" s="246"/>
      <c r="Q48" s="182"/>
    </row>
    <row r="49" spans="2:17" x14ac:dyDescent="0.25">
      <c r="B49" s="180"/>
      <c r="C49" s="246"/>
      <c r="D49" s="246"/>
      <c r="E49" s="246"/>
      <c r="F49" s="246"/>
      <c r="G49" s="246"/>
      <c r="H49" s="246"/>
      <c r="I49" s="246"/>
      <c r="J49" s="246"/>
      <c r="K49" s="246"/>
      <c r="L49" s="246"/>
      <c r="M49" s="246"/>
      <c r="N49" s="246"/>
      <c r="O49" s="246"/>
      <c r="P49" s="246"/>
      <c r="Q49" s="182"/>
    </row>
    <row r="50" spans="2:17" x14ac:dyDescent="0.25">
      <c r="B50" s="180"/>
      <c r="C50" s="246"/>
      <c r="D50" s="246"/>
      <c r="E50" s="246"/>
      <c r="F50" s="246"/>
      <c r="G50" s="246"/>
      <c r="H50" s="246"/>
      <c r="I50" s="246"/>
      <c r="J50" s="246"/>
      <c r="K50" s="246"/>
      <c r="L50" s="246"/>
      <c r="M50" s="246"/>
      <c r="N50" s="246"/>
      <c r="O50" s="246"/>
      <c r="P50" s="246"/>
      <c r="Q50" s="182"/>
    </row>
    <row r="51" spans="2:17" x14ac:dyDescent="0.25">
      <c r="B51" s="180"/>
      <c r="C51" s="246"/>
      <c r="D51" s="246"/>
      <c r="E51" s="246"/>
      <c r="F51" s="246"/>
      <c r="G51" s="246"/>
      <c r="H51" s="246"/>
      <c r="I51" s="246"/>
      <c r="J51" s="246"/>
      <c r="K51" s="246"/>
      <c r="L51" s="246"/>
      <c r="M51" s="246"/>
      <c r="N51" s="246"/>
      <c r="O51" s="246"/>
      <c r="P51" s="246"/>
      <c r="Q51" s="182"/>
    </row>
    <row r="52" spans="2:17" x14ac:dyDescent="0.25">
      <c r="B52" s="180"/>
      <c r="C52" s="246"/>
      <c r="D52" s="246"/>
      <c r="E52" s="246"/>
      <c r="F52" s="246"/>
      <c r="G52" s="246"/>
      <c r="H52" s="246"/>
      <c r="I52" s="246"/>
      <c r="J52" s="246"/>
      <c r="K52" s="246"/>
      <c r="L52" s="246"/>
      <c r="M52" s="246"/>
      <c r="N52" s="246"/>
      <c r="O52" s="246"/>
      <c r="P52" s="246"/>
      <c r="Q52" s="182"/>
    </row>
    <row r="53" spans="2:17" x14ac:dyDescent="0.25">
      <c r="B53" s="180"/>
      <c r="C53" s="246"/>
      <c r="D53" s="246"/>
      <c r="E53" s="246"/>
      <c r="F53" s="246"/>
      <c r="G53" s="246"/>
      <c r="H53" s="246"/>
      <c r="I53" s="246"/>
      <c r="J53" s="246"/>
      <c r="K53" s="246"/>
      <c r="L53" s="246"/>
      <c r="M53" s="246"/>
      <c r="N53" s="246"/>
      <c r="O53" s="246"/>
      <c r="P53" s="246"/>
      <c r="Q53" s="182"/>
    </row>
    <row r="54" spans="2:17" x14ac:dyDescent="0.25">
      <c r="B54" s="180"/>
      <c r="C54" s="246"/>
      <c r="D54" s="246"/>
      <c r="E54" s="246"/>
      <c r="F54" s="246"/>
      <c r="G54" s="246"/>
      <c r="H54" s="246"/>
      <c r="I54" s="246"/>
      <c r="J54" s="246"/>
      <c r="K54" s="246"/>
      <c r="L54" s="246"/>
      <c r="M54" s="246"/>
      <c r="N54" s="246"/>
      <c r="O54" s="246"/>
      <c r="P54" s="246"/>
      <c r="Q54" s="182"/>
    </row>
    <row r="55" spans="2:17" x14ac:dyDescent="0.25">
      <c r="B55" s="180"/>
      <c r="C55" s="246"/>
      <c r="D55" s="246"/>
      <c r="E55" s="246"/>
      <c r="F55" s="246"/>
      <c r="G55" s="246"/>
      <c r="H55" s="246"/>
      <c r="I55" s="246"/>
      <c r="J55" s="246"/>
      <c r="K55" s="246"/>
      <c r="L55" s="246"/>
      <c r="M55" s="246"/>
      <c r="N55" s="246"/>
      <c r="O55" s="246"/>
      <c r="P55" s="246"/>
      <c r="Q55" s="182"/>
    </row>
    <row r="56" spans="2:17" x14ac:dyDescent="0.25">
      <c r="B56" s="180"/>
      <c r="C56" s="246"/>
      <c r="D56" s="246"/>
      <c r="E56" s="246"/>
      <c r="F56" s="246"/>
      <c r="G56" s="246"/>
      <c r="H56" s="246"/>
      <c r="I56" s="246"/>
      <c r="J56" s="246"/>
      <c r="K56" s="246"/>
      <c r="L56" s="246"/>
      <c r="M56" s="246"/>
      <c r="N56" s="246"/>
      <c r="O56" s="246"/>
      <c r="P56" s="246"/>
      <c r="Q56" s="182"/>
    </row>
    <row r="57" spans="2:17" x14ac:dyDescent="0.25">
      <c r="B57" s="180"/>
      <c r="C57" s="246"/>
      <c r="D57" s="246"/>
      <c r="E57" s="246"/>
      <c r="F57" s="246"/>
      <c r="G57" s="246"/>
      <c r="H57" s="246"/>
      <c r="I57" s="246"/>
      <c r="J57" s="246"/>
      <c r="K57" s="246"/>
      <c r="L57" s="246"/>
      <c r="M57" s="246"/>
      <c r="N57" s="246"/>
      <c r="O57" s="246"/>
      <c r="P57" s="246"/>
      <c r="Q57" s="182"/>
    </row>
    <row r="58" spans="2:17" x14ac:dyDescent="0.25">
      <c r="B58" s="180"/>
      <c r="C58" s="246"/>
      <c r="D58" s="246"/>
      <c r="E58" s="246"/>
      <c r="F58" s="246"/>
      <c r="G58" s="246"/>
      <c r="H58" s="246"/>
      <c r="I58" s="246"/>
      <c r="J58" s="246"/>
      <c r="K58" s="246"/>
      <c r="L58" s="246"/>
      <c r="M58" s="246"/>
      <c r="N58" s="246"/>
      <c r="O58" s="246"/>
      <c r="P58" s="246"/>
      <c r="Q58" s="182"/>
    </row>
    <row r="59" spans="2:17" x14ac:dyDescent="0.25">
      <c r="B59" s="180"/>
      <c r="C59" s="246"/>
      <c r="D59" s="246"/>
      <c r="E59" s="246"/>
      <c r="F59" s="246"/>
      <c r="G59" s="246"/>
      <c r="H59" s="246"/>
      <c r="I59" s="246"/>
      <c r="J59" s="246"/>
      <c r="K59" s="246"/>
      <c r="L59" s="246"/>
      <c r="M59" s="246"/>
      <c r="N59" s="246"/>
      <c r="O59" s="246"/>
      <c r="P59" s="246"/>
      <c r="Q59" s="182"/>
    </row>
    <row r="60" spans="2:17" x14ac:dyDescent="0.25">
      <c r="B60" s="180"/>
      <c r="C60" s="246"/>
      <c r="D60" s="246"/>
      <c r="E60" s="246"/>
      <c r="F60" s="246"/>
      <c r="G60" s="246"/>
      <c r="H60" s="246"/>
      <c r="I60" s="246"/>
      <c r="J60" s="246"/>
      <c r="K60" s="246"/>
      <c r="L60" s="246"/>
      <c r="M60" s="246"/>
      <c r="N60" s="246"/>
      <c r="O60" s="246"/>
      <c r="P60" s="246"/>
      <c r="Q60" s="182"/>
    </row>
    <row r="61" spans="2:17" x14ac:dyDescent="0.25">
      <c r="B61" s="180"/>
      <c r="C61" s="246"/>
      <c r="D61" s="246"/>
      <c r="E61" s="246"/>
      <c r="F61" s="246"/>
      <c r="G61" s="246"/>
      <c r="H61" s="246"/>
      <c r="I61" s="246"/>
      <c r="J61" s="246"/>
      <c r="K61" s="246"/>
      <c r="L61" s="246"/>
      <c r="M61" s="246"/>
      <c r="N61" s="246"/>
      <c r="O61" s="246"/>
      <c r="P61" s="246"/>
      <c r="Q61" s="182"/>
    </row>
    <row r="62" spans="2:17" ht="16.5" thickBot="1" x14ac:dyDescent="0.3">
      <c r="B62" s="247"/>
      <c r="C62" s="248"/>
      <c r="D62" s="248"/>
      <c r="E62" s="248"/>
      <c r="F62" s="248"/>
      <c r="G62" s="248"/>
      <c r="H62" s="248"/>
      <c r="I62" s="248"/>
      <c r="J62" s="248"/>
      <c r="K62" s="248"/>
      <c r="L62" s="248"/>
      <c r="M62" s="248"/>
      <c r="N62" s="248"/>
      <c r="O62" s="248"/>
      <c r="P62" s="248"/>
      <c r="Q62" s="249"/>
    </row>
    <row r="63" spans="2:17" x14ac:dyDescent="0.25">
      <c r="B63" s="214" t="s">
        <v>15</v>
      </c>
      <c r="C63" s="215"/>
      <c r="D63" s="215"/>
      <c r="E63" s="215"/>
      <c r="F63" s="215"/>
      <c r="G63" s="215"/>
      <c r="H63" s="215"/>
      <c r="I63" s="215"/>
      <c r="J63" s="215"/>
      <c r="K63" s="215"/>
      <c r="L63" s="215"/>
      <c r="M63" s="215"/>
      <c r="N63" s="215"/>
      <c r="O63" s="215"/>
      <c r="P63" s="215"/>
      <c r="Q63" s="216"/>
    </row>
    <row r="64" spans="2:17" x14ac:dyDescent="0.25">
      <c r="B64" s="217"/>
      <c r="C64" s="238"/>
      <c r="D64" s="238"/>
      <c r="E64" s="238"/>
      <c r="F64" s="238"/>
      <c r="G64" s="238"/>
      <c r="H64" s="238"/>
      <c r="I64" s="238"/>
      <c r="J64" s="238"/>
      <c r="K64" s="238"/>
      <c r="L64" s="238"/>
      <c r="M64" s="238"/>
      <c r="N64" s="238"/>
      <c r="O64" s="238"/>
      <c r="P64" s="238"/>
      <c r="Q64" s="219"/>
    </row>
    <row r="65" spans="2:19" ht="15.6" customHeight="1" thickBot="1" x14ac:dyDescent="0.3">
      <c r="B65" s="13"/>
      <c r="C65" s="85"/>
      <c r="D65" s="250"/>
      <c r="E65" s="250"/>
      <c r="F65" s="250"/>
      <c r="G65" s="250"/>
      <c r="H65" s="250"/>
      <c r="I65" s="250"/>
      <c r="J65" s="250"/>
      <c r="K65" s="250"/>
      <c r="L65" s="250"/>
      <c r="M65" s="250"/>
      <c r="N65" s="250"/>
      <c r="O65" s="250"/>
      <c r="P65" s="250"/>
      <c r="Q65" s="251"/>
    </row>
    <row r="66" spans="2:19" ht="15.6" customHeight="1" x14ac:dyDescent="0.25">
      <c r="B66" s="256" t="s">
        <v>48</v>
      </c>
      <c r="C66" s="257"/>
      <c r="D66" s="257"/>
      <c r="E66" s="257"/>
      <c r="F66" s="257"/>
      <c r="G66" s="257"/>
      <c r="H66" s="257"/>
      <c r="I66" s="257"/>
      <c r="J66" s="257"/>
      <c r="K66" s="257"/>
      <c r="L66" s="257"/>
      <c r="M66" s="257"/>
      <c r="N66" s="258"/>
      <c r="O66" s="259" t="s">
        <v>83</v>
      </c>
      <c r="P66" s="259"/>
      <c r="Q66" s="260"/>
      <c r="R66" s="84"/>
      <c r="S66" s="84"/>
    </row>
    <row r="67" spans="2:19" ht="15.6" customHeight="1" thickBot="1" x14ac:dyDescent="0.3">
      <c r="B67" s="247"/>
      <c r="C67" s="248"/>
      <c r="D67" s="248"/>
      <c r="E67" s="248"/>
      <c r="F67" s="248"/>
      <c r="G67" s="248"/>
      <c r="H67" s="248"/>
      <c r="I67" s="248"/>
      <c r="J67" s="248"/>
      <c r="K67" s="248"/>
      <c r="L67" s="248"/>
      <c r="M67" s="248"/>
      <c r="N67" s="249"/>
      <c r="O67" s="259"/>
      <c r="P67" s="259"/>
      <c r="Q67" s="260"/>
    </row>
    <row r="68" spans="2:19" ht="15.6" customHeight="1" x14ac:dyDescent="0.25">
      <c r="B68" s="44"/>
      <c r="C68" s="82"/>
      <c r="D68" s="82"/>
      <c r="E68" s="82"/>
      <c r="F68" s="82"/>
      <c r="G68" s="82"/>
      <c r="H68" s="82"/>
      <c r="I68" s="82"/>
      <c r="J68" s="82"/>
      <c r="K68" s="82"/>
      <c r="L68" s="82"/>
      <c r="M68" s="82"/>
      <c r="N68" s="82"/>
      <c r="O68" s="83"/>
      <c r="P68" s="83"/>
      <c r="Q68" s="59"/>
    </row>
    <row r="69" spans="2:19" ht="15.6" customHeight="1" x14ac:dyDescent="0.25">
      <c r="B69" s="180" t="s">
        <v>30</v>
      </c>
      <c r="C69" s="181"/>
      <c r="D69" s="181"/>
      <c r="E69" s="181"/>
      <c r="F69" s="181"/>
      <c r="G69" s="181"/>
      <c r="H69" s="181"/>
      <c r="I69" s="181"/>
      <c r="J69" s="181"/>
      <c r="K69" s="181"/>
      <c r="L69" s="181"/>
      <c r="M69" s="181"/>
      <c r="N69" s="181"/>
      <c r="O69" s="181"/>
      <c r="P69" s="181"/>
      <c r="Q69" s="182"/>
    </row>
    <row r="70" spans="2:19" ht="15.6" customHeight="1" x14ac:dyDescent="0.25">
      <c r="B70" s="180"/>
      <c r="C70" s="181"/>
      <c r="D70" s="181"/>
      <c r="E70" s="181"/>
      <c r="F70" s="181"/>
      <c r="G70" s="181"/>
      <c r="H70" s="181"/>
      <c r="I70" s="181"/>
      <c r="J70" s="181"/>
      <c r="K70" s="181"/>
      <c r="L70" s="181"/>
      <c r="M70" s="181"/>
      <c r="N70" s="181"/>
      <c r="O70" s="181"/>
      <c r="P70" s="181"/>
      <c r="Q70" s="182"/>
    </row>
    <row r="71" spans="2:19" ht="15.6" customHeight="1" x14ac:dyDescent="0.25">
      <c r="B71" s="5"/>
      <c r="C71" s="86"/>
      <c r="D71" s="86"/>
      <c r="E71" s="86"/>
      <c r="F71" s="86"/>
      <c r="G71" s="83"/>
      <c r="H71" s="83"/>
      <c r="I71" s="83"/>
      <c r="J71" s="83"/>
      <c r="K71" s="83"/>
      <c r="L71" s="83"/>
      <c r="M71" s="83"/>
      <c r="N71" s="83"/>
      <c r="O71" s="83"/>
      <c r="P71" s="83"/>
      <c r="Q71" s="59"/>
    </row>
    <row r="72" spans="2:19" ht="15.6" customHeight="1" x14ac:dyDescent="0.25">
      <c r="B72" s="180" t="s">
        <v>50</v>
      </c>
      <c r="C72" s="181"/>
      <c r="D72" s="181"/>
      <c r="E72" s="181"/>
      <c r="F72" s="181"/>
      <c r="G72" s="181"/>
      <c r="H72" s="181"/>
      <c r="I72" s="181"/>
      <c r="J72" s="181"/>
      <c r="K72" s="181"/>
      <c r="L72" s="181"/>
      <c r="M72" s="181"/>
      <c r="N72" s="181"/>
      <c r="O72" s="181"/>
      <c r="P72" s="181"/>
      <c r="Q72" s="182"/>
    </row>
    <row r="73" spans="2:19" ht="15.6" customHeight="1" x14ac:dyDescent="0.25">
      <c r="B73" s="180"/>
      <c r="C73" s="181"/>
      <c r="D73" s="181"/>
      <c r="E73" s="181"/>
      <c r="F73" s="181"/>
      <c r="G73" s="181"/>
      <c r="H73" s="181"/>
      <c r="I73" s="181"/>
      <c r="J73" s="181"/>
      <c r="K73" s="181"/>
      <c r="L73" s="181"/>
      <c r="M73" s="181"/>
      <c r="N73" s="181"/>
      <c r="O73" s="181"/>
      <c r="P73" s="181"/>
      <c r="Q73" s="182"/>
    </row>
    <row r="74" spans="2:19" ht="15.6" customHeight="1" x14ac:dyDescent="0.25">
      <c r="B74" s="58"/>
      <c r="C74" s="83"/>
      <c r="D74" s="83"/>
      <c r="E74" s="83"/>
      <c r="F74" s="83"/>
      <c r="G74" s="83"/>
      <c r="H74" s="83"/>
      <c r="I74" s="83"/>
      <c r="J74" s="83"/>
      <c r="K74" s="83"/>
      <c r="L74" s="83"/>
      <c r="M74" s="83"/>
      <c r="N74" s="83"/>
      <c r="O74" s="83"/>
      <c r="P74" s="83"/>
      <c r="Q74" s="59"/>
    </row>
    <row r="75" spans="2:19" ht="15.6" customHeight="1" x14ac:dyDescent="0.25">
      <c r="B75" s="180" t="s">
        <v>87</v>
      </c>
      <c r="C75" s="181"/>
      <c r="D75" s="181"/>
      <c r="E75" s="181"/>
      <c r="F75" s="181"/>
      <c r="G75" s="181"/>
      <c r="H75" s="181"/>
      <c r="I75" s="181"/>
      <c r="J75" s="181"/>
      <c r="K75" s="181"/>
      <c r="L75" s="181"/>
      <c r="M75" s="181"/>
      <c r="N75" s="181"/>
      <c r="O75" s="181"/>
      <c r="P75" s="181"/>
      <c r="Q75" s="182"/>
    </row>
    <row r="76" spans="2:19" ht="15.6" customHeight="1" x14ac:dyDescent="0.25">
      <c r="B76" s="180"/>
      <c r="C76" s="181"/>
      <c r="D76" s="181"/>
      <c r="E76" s="181"/>
      <c r="F76" s="181"/>
      <c r="G76" s="181"/>
      <c r="H76" s="181"/>
      <c r="I76" s="181"/>
      <c r="J76" s="181"/>
      <c r="K76" s="181"/>
      <c r="L76" s="181"/>
      <c r="M76" s="181"/>
      <c r="N76" s="181"/>
      <c r="O76" s="181"/>
      <c r="P76" s="181"/>
      <c r="Q76" s="182"/>
    </row>
    <row r="77" spans="2:19" ht="15.6" customHeight="1" x14ac:dyDescent="0.25">
      <c r="B77" s="180"/>
      <c r="C77" s="181"/>
      <c r="D77" s="181"/>
      <c r="E77" s="181"/>
      <c r="F77" s="181"/>
      <c r="G77" s="181"/>
      <c r="H77" s="181"/>
      <c r="I77" s="181"/>
      <c r="J77" s="181"/>
      <c r="K77" s="181"/>
      <c r="L77" s="181"/>
      <c r="M77" s="181"/>
      <c r="N77" s="181"/>
      <c r="O77" s="181"/>
      <c r="P77" s="181"/>
      <c r="Q77" s="182"/>
    </row>
    <row r="78" spans="2:19" ht="15.6" customHeight="1" x14ac:dyDescent="0.25">
      <c r="B78" s="58"/>
      <c r="C78" s="83"/>
      <c r="D78" s="83"/>
      <c r="E78" s="83"/>
      <c r="F78" s="83"/>
      <c r="G78" s="83"/>
      <c r="H78" s="83"/>
      <c r="I78" s="83"/>
      <c r="J78" s="83"/>
      <c r="K78" s="83"/>
      <c r="L78" s="83"/>
      <c r="M78" s="83"/>
      <c r="N78" s="83"/>
      <c r="O78" s="83"/>
      <c r="P78" s="83"/>
      <c r="Q78" s="59"/>
    </row>
    <row r="79" spans="2:19" ht="15.95" customHeight="1" thickBot="1" x14ac:dyDescent="0.3">
      <c r="B79" s="60"/>
      <c r="C79" s="61"/>
      <c r="D79" s="61"/>
      <c r="E79" s="61"/>
      <c r="F79" s="61"/>
      <c r="G79" s="61"/>
      <c r="H79" s="61"/>
      <c r="I79" s="61"/>
      <c r="J79" s="61"/>
      <c r="K79" s="61"/>
      <c r="L79" s="61"/>
      <c r="M79" s="61"/>
      <c r="N79" s="61"/>
      <c r="O79" s="61"/>
      <c r="P79" s="61"/>
      <c r="Q79" s="62"/>
    </row>
    <row r="80" spans="2:19" x14ac:dyDescent="0.25">
      <c r="B80" s="217" t="s">
        <v>16</v>
      </c>
      <c r="C80" s="238"/>
      <c r="D80" s="238"/>
      <c r="E80" s="238"/>
      <c r="F80" s="238"/>
      <c r="G80" s="238"/>
      <c r="H80" s="238"/>
      <c r="I80" s="238"/>
      <c r="J80" s="238"/>
      <c r="K80" s="238"/>
      <c r="L80" s="238"/>
      <c r="M80" s="238"/>
      <c r="N80" s="238"/>
      <c r="O80" s="238"/>
      <c r="P80" s="238"/>
      <c r="Q80" s="219"/>
    </row>
    <row r="81" spans="2:17" ht="24.95" customHeight="1" x14ac:dyDescent="0.25">
      <c r="B81" s="217"/>
      <c r="C81" s="218"/>
      <c r="D81" s="218"/>
      <c r="E81" s="218"/>
      <c r="F81" s="218"/>
      <c r="G81" s="218"/>
      <c r="H81" s="218"/>
      <c r="I81" s="218"/>
      <c r="J81" s="218"/>
      <c r="K81" s="218"/>
      <c r="L81" s="218"/>
      <c r="M81" s="218"/>
      <c r="N81" s="218"/>
      <c r="O81" s="218"/>
      <c r="P81" s="218"/>
      <c r="Q81" s="219"/>
    </row>
    <row r="82" spans="2:17" ht="24.95" customHeight="1" x14ac:dyDescent="0.25">
      <c r="B82" s="13"/>
      <c r="C82" s="252" t="s">
        <v>27</v>
      </c>
      <c r="D82" s="252"/>
      <c r="E82" s="252"/>
      <c r="F82" s="252"/>
      <c r="G82" s="252"/>
      <c r="H82" s="252"/>
      <c r="I82" s="252"/>
      <c r="J82" s="252"/>
      <c r="K82" s="252"/>
      <c r="L82" s="252"/>
      <c r="M82" s="252"/>
      <c r="N82" s="252"/>
      <c r="O82" s="252"/>
      <c r="P82" s="252"/>
      <c r="Q82" s="14"/>
    </row>
    <row r="83" spans="2:17" ht="39.950000000000003" customHeight="1" x14ac:dyDescent="0.25">
      <c r="B83" s="44"/>
      <c r="C83" s="54" t="s">
        <v>57</v>
      </c>
      <c r="D83" s="54"/>
      <c r="E83" s="54"/>
      <c r="F83" s="54"/>
      <c r="G83" s="54"/>
      <c r="H83" s="55"/>
      <c r="I83" s="56"/>
      <c r="J83" s="56"/>
      <c r="K83" s="56"/>
      <c r="L83" s="54"/>
      <c r="M83" s="54"/>
      <c r="N83" s="54"/>
      <c r="O83" s="54"/>
      <c r="P83" s="54"/>
      <c r="Q83" s="45"/>
    </row>
    <row r="84" spans="2:17" ht="24.95" customHeight="1" x14ac:dyDescent="0.25">
      <c r="B84" s="44"/>
      <c r="C84" s="54"/>
      <c r="D84" s="54"/>
      <c r="E84" s="54"/>
      <c r="F84" s="54"/>
      <c r="G84" s="54"/>
      <c r="H84" s="51" t="s">
        <v>56</v>
      </c>
      <c r="I84" s="253"/>
      <c r="J84" s="254"/>
      <c r="K84" s="49" t="s">
        <v>55</v>
      </c>
      <c r="L84" s="54"/>
      <c r="M84" s="54"/>
      <c r="N84" s="54"/>
      <c r="O84" s="54"/>
      <c r="P84" s="54"/>
      <c r="Q84" s="45"/>
    </row>
    <row r="85" spans="2:17" ht="24.95" customHeight="1" x14ac:dyDescent="0.25">
      <c r="B85" s="44"/>
      <c r="C85" s="54"/>
      <c r="D85" s="54"/>
      <c r="E85" s="54"/>
      <c r="F85" s="57"/>
      <c r="G85" s="57"/>
      <c r="H85" s="138">
        <f>'MBD Details'!H25</f>
        <v>111957.42</v>
      </c>
      <c r="I85" s="255"/>
      <c r="J85" s="255"/>
      <c r="K85" s="50">
        <f>'MBD Details'!E49</f>
        <v>616</v>
      </c>
      <c r="L85" s="57"/>
      <c r="M85" s="57"/>
      <c r="N85" s="54"/>
      <c r="O85" s="54"/>
      <c r="P85" s="54"/>
      <c r="Q85" s="52"/>
    </row>
    <row r="86" spans="2:17" ht="24.95" customHeight="1" x14ac:dyDescent="0.25">
      <c r="B86" s="44"/>
      <c r="C86" s="54"/>
      <c r="D86" s="54"/>
      <c r="E86" s="54"/>
      <c r="F86" s="54"/>
      <c r="G86" s="54"/>
      <c r="H86" s="54"/>
      <c r="I86" s="54"/>
      <c r="J86" s="54"/>
      <c r="K86" s="54"/>
      <c r="L86" s="54"/>
      <c r="M86" s="54"/>
      <c r="N86" s="54"/>
      <c r="O86" s="54"/>
      <c r="P86" s="54"/>
      <c r="Q86" s="45"/>
    </row>
    <row r="87" spans="2:17" ht="24.95" customHeight="1" x14ac:dyDescent="0.25">
      <c r="B87" s="44"/>
      <c r="C87" s="54"/>
      <c r="D87" s="54"/>
      <c r="E87" s="54"/>
      <c r="F87" s="54"/>
      <c r="G87" s="54"/>
      <c r="H87" s="54"/>
      <c r="I87" s="54"/>
      <c r="J87" s="54"/>
      <c r="K87" s="54"/>
      <c r="L87" s="54"/>
      <c r="M87" s="54"/>
      <c r="N87" s="54"/>
      <c r="O87" s="54"/>
      <c r="P87" s="54"/>
      <c r="Q87" s="45"/>
    </row>
    <row r="88" spans="2:17" ht="24.95" customHeight="1" x14ac:dyDescent="0.25">
      <c r="B88" s="44"/>
      <c r="C88" s="54"/>
      <c r="D88" s="54"/>
      <c r="E88" s="54"/>
      <c r="F88" s="54"/>
      <c r="G88" s="54"/>
      <c r="H88" s="54"/>
      <c r="I88" s="54"/>
      <c r="J88" s="54"/>
      <c r="K88" s="54"/>
      <c r="L88" s="54"/>
      <c r="M88" s="54"/>
      <c r="N88" s="54"/>
      <c r="O88" s="54"/>
      <c r="P88" s="54"/>
      <c r="Q88" s="45"/>
    </row>
    <row r="89" spans="2:17" ht="15.6" customHeight="1" x14ac:dyDescent="0.25">
      <c r="B89" s="44"/>
      <c r="C89" s="54"/>
      <c r="D89" s="54"/>
      <c r="E89" s="54"/>
      <c r="F89" s="54"/>
      <c r="G89" s="54"/>
      <c r="H89" s="54"/>
      <c r="I89" s="54"/>
      <c r="J89" s="54"/>
      <c r="K89" s="54"/>
      <c r="L89" s="54"/>
      <c r="M89" s="54"/>
      <c r="N89" s="54"/>
      <c r="O89" s="54"/>
      <c r="P89" s="54"/>
      <c r="Q89" s="45"/>
    </row>
    <row r="90" spans="2:17" ht="15.95" customHeight="1" thickBot="1" x14ac:dyDescent="0.3">
      <c r="B90" s="46"/>
      <c r="C90" s="47"/>
      <c r="D90" s="47"/>
      <c r="E90" s="47"/>
      <c r="F90" s="47"/>
      <c r="G90" s="47"/>
      <c r="H90" s="47"/>
      <c r="I90" s="47"/>
      <c r="J90" s="47"/>
      <c r="K90" s="47"/>
      <c r="L90" s="53"/>
      <c r="M90" s="53"/>
      <c r="N90" s="53"/>
      <c r="O90" s="53"/>
      <c r="P90" s="53"/>
      <c r="Q90" s="48"/>
    </row>
    <row r="91" spans="2:17" x14ac:dyDescent="0.25">
      <c r="B91" s="214" t="s">
        <v>17</v>
      </c>
      <c r="C91" s="215"/>
      <c r="D91" s="215"/>
      <c r="E91" s="215"/>
      <c r="F91" s="215"/>
      <c r="G91" s="215"/>
      <c r="H91" s="215"/>
      <c r="I91" s="215"/>
      <c r="J91" s="215"/>
      <c r="K91" s="215"/>
      <c r="L91" s="215"/>
      <c r="M91" s="215"/>
      <c r="N91" s="215"/>
      <c r="O91" s="215"/>
      <c r="P91" s="215"/>
      <c r="Q91" s="216"/>
    </row>
    <row r="92" spans="2:17" ht="19.149999999999999" customHeight="1" thickBot="1" x14ac:dyDescent="0.3">
      <c r="B92" s="235"/>
      <c r="C92" s="236"/>
      <c r="D92" s="236"/>
      <c r="E92" s="236"/>
      <c r="F92" s="236"/>
      <c r="G92" s="236"/>
      <c r="H92" s="236"/>
      <c r="I92" s="236"/>
      <c r="J92" s="236"/>
      <c r="K92" s="236"/>
      <c r="L92" s="236"/>
      <c r="M92" s="236"/>
      <c r="N92" s="236"/>
      <c r="O92" s="236"/>
      <c r="P92" s="236"/>
      <c r="Q92" s="237"/>
    </row>
    <row r="93" spans="2:17" ht="15.6" customHeight="1" x14ac:dyDescent="0.25">
      <c r="B93" s="93" t="s">
        <v>88</v>
      </c>
      <c r="C93" s="94"/>
      <c r="D93" s="94"/>
      <c r="E93" s="94"/>
      <c r="F93" s="94"/>
      <c r="G93" s="94"/>
      <c r="H93" s="94"/>
      <c r="I93" s="94"/>
      <c r="J93" s="94"/>
      <c r="K93" s="94"/>
      <c r="L93" s="94"/>
      <c r="M93" s="94"/>
      <c r="N93" s="94"/>
      <c r="O93" s="94"/>
      <c r="P93" s="94"/>
      <c r="Q93" s="95"/>
    </row>
    <row r="94" spans="2:17" ht="15.6" customHeight="1" x14ac:dyDescent="0.25">
      <c r="B94" s="80" t="s">
        <v>90</v>
      </c>
      <c r="C94" s="88"/>
      <c r="D94" s="88"/>
      <c r="E94" s="88"/>
      <c r="F94" s="88"/>
      <c r="G94" s="88"/>
      <c r="H94" s="88"/>
      <c r="I94" s="88"/>
      <c r="J94" s="88"/>
      <c r="K94" s="88"/>
      <c r="L94" s="88"/>
      <c r="M94" s="88"/>
      <c r="N94" s="88"/>
      <c r="O94" s="88"/>
      <c r="P94" s="88"/>
      <c r="Q94" s="89"/>
    </row>
    <row r="95" spans="2:17" ht="15.6" customHeight="1" x14ac:dyDescent="0.25">
      <c r="B95" s="80"/>
      <c r="C95" s="88"/>
      <c r="D95" s="88"/>
      <c r="E95" s="88"/>
      <c r="F95" s="88"/>
      <c r="G95" s="88"/>
      <c r="H95" s="88"/>
      <c r="I95" s="88"/>
      <c r="J95" s="88"/>
      <c r="K95" s="88"/>
      <c r="L95" s="88"/>
      <c r="M95" s="88"/>
      <c r="N95" s="88"/>
      <c r="O95" s="88"/>
      <c r="P95" s="88"/>
      <c r="Q95" s="89"/>
    </row>
    <row r="96" spans="2:17" ht="15.6" customHeight="1" x14ac:dyDescent="0.25">
      <c r="B96" s="80" t="s">
        <v>89</v>
      </c>
      <c r="C96" s="88"/>
      <c r="D96" s="88"/>
      <c r="E96" s="88"/>
      <c r="F96" s="88"/>
      <c r="G96" s="88"/>
      <c r="H96" s="88"/>
      <c r="I96" s="88"/>
      <c r="J96" s="88"/>
      <c r="K96" s="88"/>
      <c r="L96" s="88"/>
      <c r="M96" s="88"/>
      <c r="N96" s="88"/>
      <c r="O96" s="88"/>
      <c r="P96" s="88"/>
      <c r="Q96" s="89"/>
    </row>
    <row r="97" spans="2:17" ht="15.6" customHeight="1" x14ac:dyDescent="0.25">
      <c r="B97" s="80" t="s">
        <v>91</v>
      </c>
      <c r="C97" s="88"/>
      <c r="D97" s="88"/>
      <c r="E97" s="88"/>
      <c r="F97" s="88"/>
      <c r="G97" s="88"/>
      <c r="H97" s="88"/>
      <c r="I97" s="88"/>
      <c r="J97" s="88"/>
      <c r="K97" s="88"/>
      <c r="L97" s="88"/>
      <c r="M97" s="88"/>
      <c r="N97" s="88"/>
      <c r="O97" s="88"/>
      <c r="P97" s="88"/>
      <c r="Q97" s="89"/>
    </row>
    <row r="98" spans="2:17" x14ac:dyDescent="0.25">
      <c r="B98" s="87"/>
      <c r="C98" s="88"/>
      <c r="D98" s="88"/>
      <c r="E98" s="88"/>
      <c r="F98" s="88"/>
      <c r="G98" s="88"/>
      <c r="H98" s="88"/>
      <c r="I98" s="88"/>
      <c r="J98" s="88"/>
      <c r="K98" s="88"/>
      <c r="L98" s="88"/>
      <c r="M98" s="88"/>
      <c r="N98" s="88"/>
      <c r="O98" s="88"/>
      <c r="P98" s="88"/>
      <c r="Q98" s="89"/>
    </row>
    <row r="99" spans="2:17" x14ac:dyDescent="0.25">
      <c r="B99" s="87"/>
      <c r="C99" s="88"/>
      <c r="D99" s="88"/>
      <c r="E99" s="88"/>
      <c r="F99" s="88"/>
      <c r="G99" s="88"/>
      <c r="H99" s="88"/>
      <c r="I99" s="88"/>
      <c r="J99" s="88"/>
      <c r="K99" s="88"/>
      <c r="L99" s="88"/>
      <c r="M99" s="88"/>
      <c r="N99" s="88"/>
      <c r="O99" s="88"/>
      <c r="P99" s="88"/>
      <c r="Q99" s="89"/>
    </row>
    <row r="100" spans="2:17" x14ac:dyDescent="0.25">
      <c r="B100" s="87"/>
      <c r="C100" s="88"/>
      <c r="D100" s="88"/>
      <c r="E100" s="88"/>
      <c r="F100" s="88"/>
      <c r="G100" s="88"/>
      <c r="H100" s="88"/>
      <c r="I100" s="88"/>
      <c r="J100" s="88"/>
      <c r="K100" s="88"/>
      <c r="L100" s="88"/>
      <c r="M100" s="88"/>
      <c r="N100" s="88"/>
      <c r="O100" s="88"/>
      <c r="P100" s="88"/>
      <c r="Q100" s="89"/>
    </row>
    <row r="101" spans="2:17" x14ac:dyDescent="0.25">
      <c r="B101" s="87"/>
      <c r="C101" s="88"/>
      <c r="D101" s="88"/>
      <c r="E101" s="88"/>
      <c r="F101" s="88"/>
      <c r="G101" s="88"/>
      <c r="H101" s="88"/>
      <c r="I101" s="88"/>
      <c r="J101" s="88"/>
      <c r="K101" s="88"/>
      <c r="L101" s="88"/>
      <c r="M101" s="88"/>
      <c r="N101" s="88"/>
      <c r="O101" s="88"/>
      <c r="P101" s="88"/>
      <c r="Q101" s="89"/>
    </row>
    <row r="102" spans="2:17" x14ac:dyDescent="0.25">
      <c r="B102" s="87"/>
      <c r="C102" s="88"/>
      <c r="D102" s="88"/>
      <c r="E102" s="88"/>
      <c r="F102" s="88"/>
      <c r="G102" s="88"/>
      <c r="H102" s="88"/>
      <c r="I102" s="88"/>
      <c r="J102" s="88"/>
      <c r="K102" s="88"/>
      <c r="L102" s="88"/>
      <c r="M102" s="88"/>
      <c r="N102" s="88"/>
      <c r="O102" s="88"/>
      <c r="P102" s="88"/>
      <c r="Q102" s="89"/>
    </row>
    <row r="103" spans="2:17" x14ac:dyDescent="0.25">
      <c r="B103" s="87"/>
      <c r="C103" s="88"/>
      <c r="D103" s="88"/>
      <c r="E103" s="88"/>
      <c r="F103" s="88"/>
      <c r="G103" s="88"/>
      <c r="H103" s="88"/>
      <c r="I103" s="88"/>
      <c r="J103" s="88"/>
      <c r="K103" s="88"/>
      <c r="L103" s="88"/>
      <c r="M103" s="88"/>
      <c r="N103" s="88"/>
      <c r="O103" s="88"/>
      <c r="P103" s="88"/>
      <c r="Q103" s="89"/>
    </row>
    <row r="104" spans="2:17" ht="21" customHeight="1" x14ac:dyDescent="0.25">
      <c r="B104" s="87"/>
      <c r="C104" s="88"/>
      <c r="D104" s="88"/>
      <c r="E104" s="88"/>
      <c r="F104" s="88"/>
      <c r="G104" s="88"/>
      <c r="H104" s="88"/>
      <c r="I104" s="88"/>
      <c r="J104" s="88"/>
      <c r="K104" s="88"/>
      <c r="L104" s="88"/>
      <c r="M104" s="88"/>
      <c r="N104" s="88"/>
      <c r="O104" s="88"/>
      <c r="P104" s="88"/>
      <c r="Q104" s="89"/>
    </row>
    <row r="105" spans="2:17" x14ac:dyDescent="0.25">
      <c r="B105" s="87"/>
      <c r="C105" s="88"/>
      <c r="D105" s="88"/>
      <c r="E105" s="88"/>
      <c r="F105" s="88"/>
      <c r="G105" s="88"/>
      <c r="H105" s="88"/>
      <c r="I105" s="88"/>
      <c r="J105" s="88"/>
      <c r="K105" s="88"/>
      <c r="L105" s="88"/>
      <c r="M105" s="88"/>
      <c r="N105" s="88"/>
      <c r="O105" s="88"/>
      <c r="P105" s="88"/>
      <c r="Q105" s="89"/>
    </row>
    <row r="106" spans="2:17" ht="16.5" thickBot="1" x14ac:dyDescent="0.3">
      <c r="B106" s="90"/>
      <c r="C106" s="91"/>
      <c r="D106" s="91"/>
      <c r="E106" s="91"/>
      <c r="F106" s="91"/>
      <c r="G106" s="91"/>
      <c r="H106" s="91"/>
      <c r="I106" s="91"/>
      <c r="J106" s="91"/>
      <c r="K106" s="91"/>
      <c r="L106" s="91"/>
      <c r="M106" s="91"/>
      <c r="N106" s="91"/>
      <c r="O106" s="91"/>
      <c r="P106" s="91"/>
      <c r="Q106" s="92"/>
    </row>
  </sheetData>
  <mergeCells count="32">
    <mergeCell ref="G9:M10"/>
    <mergeCell ref="B8:F8"/>
    <mergeCell ref="N8:Q8"/>
    <mergeCell ref="N9:Q10"/>
    <mergeCell ref="B91:Q92"/>
    <mergeCell ref="B63:Q64"/>
    <mergeCell ref="B33:Q44"/>
    <mergeCell ref="B47:Q62"/>
    <mergeCell ref="D65:Q65"/>
    <mergeCell ref="C82:P82"/>
    <mergeCell ref="B80:Q81"/>
    <mergeCell ref="I84:J84"/>
    <mergeCell ref="I85:J85"/>
    <mergeCell ref="B66:N67"/>
    <mergeCell ref="O66:Q67"/>
    <mergeCell ref="B69:Q70"/>
    <mergeCell ref="B72:Q73"/>
    <mergeCell ref="B75:Q77"/>
    <mergeCell ref="F2:L7"/>
    <mergeCell ref="N2:Q3"/>
    <mergeCell ref="M2:M3"/>
    <mergeCell ref="M4:M5"/>
    <mergeCell ref="N4:Q5"/>
    <mergeCell ref="M6:M7"/>
    <mergeCell ref="N6:Q7"/>
    <mergeCell ref="B11:Q11"/>
    <mergeCell ref="B12:Q18"/>
    <mergeCell ref="B19:Q19"/>
    <mergeCell ref="B32:Q32"/>
    <mergeCell ref="B45:Q46"/>
    <mergeCell ref="B9:F10"/>
    <mergeCell ref="G8:M8"/>
  </mergeCells>
  <hyperlinks>
    <hyperlink ref="C82" r:id="rId1" location="'Testing of BBC PMTs-Details'!A1"/>
    <hyperlink ref="D82" r:id="rId2" location="'Testing of BBC PMTs-Details'!A1" display="sPHENIX_MB_BoE.xlsx - 'Testing of BBC PMTs-Details'!A1"/>
    <hyperlink ref="E82" r:id="rId3" location="'Testing of BBC PMTs-Details'!A1" display="sPHENIX_MB_BoE.xlsx - 'Testing of BBC PMTs-Details'!A1"/>
    <hyperlink ref="M82" r:id="rId4" location="'Testing of BBC PMTs-Details'!A1" display="sPHENIX_MB_BoE.xlsx - 'Testing of BBC PMTs-Details'!A1"/>
    <hyperlink ref="N82" r:id="rId5" location="'Testing of BBC PMTs-Details'!A1" display="sPHENIX_MB_BoE.xlsx - 'Testing of BBC PMTs-Details'!A1"/>
    <hyperlink ref="O82" r:id="rId6" location="'Testing of BBC PMTs-Details'!A1" display="sPHENIX_MB_BoE.xlsx - 'Testing of BBC PMTs-Details'!A1"/>
    <hyperlink ref="P82" r:id="rId7" location="'Testing of BBC PMTs-Details'!A1" display="sPHENIX_MB_BoE.xlsx - 'Testing of BBC PMTs-Details'!A1"/>
    <hyperlink ref="L82" r:id="rId8" location="'Testing of BBC PMTs-Details'!A1" display="sPHENIX_MB_BoE.xlsx - 'Testing of BBC PMTs-Details'!A1"/>
    <hyperlink ref="K82" r:id="rId9" location="'Testing of BBC PMTs-Details'!A1" display="sPHENIX_MB_BoE.xlsx - 'Testing of BBC PMTs-Details'!A1"/>
    <hyperlink ref="J82" r:id="rId10" location="'Testing of BBC PMTs-Details'!A1" display="sPHENIX_MB_BoE.xlsx - 'Testing of BBC PMTs-Details'!A1"/>
    <hyperlink ref="I82" r:id="rId11" location="'Testing of BBC PMTs-Details'!A1" display="sPHENIX_MB_BoE.xlsx - 'Testing of BBC PMTs-Details'!A1"/>
    <hyperlink ref="H82" r:id="rId12" location="'Testing of BBC PMTs-Details'!A1" display="sPHENIX_MB_BoE.xlsx - 'Testing of BBC PMTs-Details'!A1"/>
    <hyperlink ref="F82" r:id="rId13" location="'Testing of BBC PMTs-Details'!A1" display="sPHENIX_MB_BoE.xlsx - 'Testing of BBC PMTs-Details'!A1"/>
    <hyperlink ref="C82:P82" location="'MBD Details'!A1" display="(follow link for detailed summary)"/>
  </hyperlinks>
  <pageMargins left="0.75" right="0.75" top="1" bottom="1" header="0.5" footer="0.5"/>
  <pageSetup orientation="portrait" horizontalDpi="4294967292" verticalDpi="4294967292" r:id="rId14"/>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9"/>
  <sheetViews>
    <sheetView zoomScale="70" zoomScaleNormal="70" workbookViewId="0"/>
  </sheetViews>
  <sheetFormatPr defaultColWidth="10.625" defaultRowHeight="15.75" x14ac:dyDescent="0.25"/>
  <cols>
    <col min="1" max="1" width="15.25" customWidth="1"/>
    <col min="2" max="2" width="47.25" customWidth="1"/>
    <col min="3" max="3" width="21.875" customWidth="1"/>
    <col min="4" max="4" width="17.125" customWidth="1"/>
    <col min="5" max="5" width="17" customWidth="1"/>
    <col min="6" max="6" width="34" customWidth="1"/>
    <col min="7" max="7" width="20.25" customWidth="1"/>
    <col min="8" max="8" width="12.625" customWidth="1"/>
    <col min="9" max="9" width="43.25" customWidth="1"/>
  </cols>
  <sheetData>
    <row r="1" spans="1:10" x14ac:dyDescent="0.25">
      <c r="B1" s="37" t="s">
        <v>92</v>
      </c>
      <c r="C1" s="37"/>
      <c r="D1" s="38"/>
      <c r="E1" s="37"/>
      <c r="F1" s="37"/>
      <c r="G1" s="39"/>
      <c r="H1" s="39"/>
      <c r="I1" s="39"/>
    </row>
    <row r="2" spans="1:10" ht="16.5" thickBot="1" x14ac:dyDescent="0.3">
      <c r="B2" s="40">
        <v>43555</v>
      </c>
      <c r="C2" s="37"/>
      <c r="D2" s="37"/>
      <c r="E2" s="37"/>
      <c r="F2" s="41"/>
      <c r="G2" s="39"/>
      <c r="H2" s="39"/>
      <c r="I2" s="39"/>
    </row>
    <row r="3" spans="1:10" ht="21.75" thickBot="1" x14ac:dyDescent="0.3">
      <c r="A3" s="96" t="s">
        <v>72</v>
      </c>
      <c r="B3" s="40"/>
      <c r="C3" s="37"/>
      <c r="D3" s="37"/>
      <c r="E3" s="37"/>
      <c r="F3" s="41"/>
      <c r="G3" s="39"/>
      <c r="H3" s="39"/>
      <c r="I3" s="39"/>
    </row>
    <row r="4" spans="1:10" s="42" customFormat="1" ht="19.5" x14ac:dyDescent="0.25">
      <c r="A4" s="109" t="s">
        <v>61</v>
      </c>
      <c r="B4" s="104" t="s">
        <v>38</v>
      </c>
      <c r="C4" s="104" t="s">
        <v>31</v>
      </c>
      <c r="D4" s="104" t="s">
        <v>36</v>
      </c>
      <c r="E4" s="104" t="s">
        <v>37</v>
      </c>
      <c r="F4" s="104" t="s">
        <v>34</v>
      </c>
      <c r="G4" s="108" t="s">
        <v>35</v>
      </c>
      <c r="H4" s="108" t="s">
        <v>32</v>
      </c>
      <c r="I4" s="108" t="s">
        <v>58</v>
      </c>
      <c r="J4" s="108" t="s">
        <v>81</v>
      </c>
    </row>
    <row r="5" spans="1:10" ht="16.5" thickBot="1" x14ac:dyDescent="0.3">
      <c r="A5" s="127"/>
      <c r="B5" s="127" t="s">
        <v>40</v>
      </c>
      <c r="C5" s="128" t="s">
        <v>41</v>
      </c>
      <c r="D5" s="127"/>
      <c r="E5" s="127">
        <v>1</v>
      </c>
      <c r="F5" s="127" t="s">
        <v>41</v>
      </c>
      <c r="G5" s="129">
        <v>2000</v>
      </c>
      <c r="H5" s="129">
        <v>2000</v>
      </c>
      <c r="I5" s="129"/>
      <c r="J5" s="76" t="s">
        <v>82</v>
      </c>
    </row>
    <row r="6" spans="1:10" ht="16.5" thickBot="1" x14ac:dyDescent="0.3">
      <c r="A6" s="130"/>
      <c r="B6" s="131" t="s">
        <v>39</v>
      </c>
      <c r="C6" s="132"/>
      <c r="D6" s="131"/>
      <c r="E6" s="131">
        <v>2</v>
      </c>
      <c r="F6" s="132"/>
      <c r="G6" s="133">
        <v>1500</v>
      </c>
      <c r="H6" s="133">
        <v>3000</v>
      </c>
      <c r="I6" s="134"/>
      <c r="J6" s="76" t="s">
        <v>82</v>
      </c>
    </row>
    <row r="7" spans="1:10" ht="32.25" thickBot="1" x14ac:dyDescent="0.3">
      <c r="A7" s="110" t="s">
        <v>94</v>
      </c>
      <c r="B7" s="111" t="s">
        <v>93</v>
      </c>
      <c r="C7" s="112" t="s">
        <v>33</v>
      </c>
      <c r="D7" s="113"/>
      <c r="E7" s="113">
        <v>1</v>
      </c>
      <c r="F7" s="113" t="s">
        <v>33</v>
      </c>
      <c r="G7" s="114">
        <v>70000</v>
      </c>
      <c r="H7" s="114">
        <f>E7*G7</f>
        <v>70000</v>
      </c>
      <c r="I7" s="115" t="s">
        <v>59</v>
      </c>
    </row>
    <row r="8" spans="1:10" ht="31.5" x14ac:dyDescent="0.25">
      <c r="A8" s="261" t="s">
        <v>99</v>
      </c>
      <c r="B8" s="135" t="s">
        <v>79</v>
      </c>
      <c r="C8" s="65"/>
      <c r="D8" s="65"/>
      <c r="E8" s="65"/>
      <c r="F8" s="65"/>
      <c r="G8" s="65"/>
      <c r="H8" s="65"/>
      <c r="I8" s="69"/>
    </row>
    <row r="9" spans="1:10" x14ac:dyDescent="0.25">
      <c r="A9" s="262"/>
      <c r="B9" s="136" t="s">
        <v>42</v>
      </c>
      <c r="C9" s="118" t="s">
        <v>33</v>
      </c>
      <c r="D9" s="102"/>
      <c r="E9" s="116">
        <v>4</v>
      </c>
      <c r="F9" s="102" t="s">
        <v>33</v>
      </c>
      <c r="G9" s="117">
        <v>1920.07</v>
      </c>
      <c r="H9" s="117">
        <f>E9*G9</f>
        <v>7680.28</v>
      </c>
      <c r="I9" s="66" t="s">
        <v>98</v>
      </c>
    </row>
    <row r="10" spans="1:10" x14ac:dyDescent="0.25">
      <c r="A10" s="262"/>
      <c r="B10" s="136" t="s">
        <v>43</v>
      </c>
      <c r="C10" s="118" t="s">
        <v>33</v>
      </c>
      <c r="D10" s="102"/>
      <c r="E10" s="116">
        <v>2</v>
      </c>
      <c r="F10" s="102" t="s">
        <v>33</v>
      </c>
      <c r="G10" s="117">
        <v>414.36</v>
      </c>
      <c r="H10" s="117">
        <f t="shared" ref="H10:H21" si="0">E10*G10</f>
        <v>828.72</v>
      </c>
      <c r="I10" s="66" t="s">
        <v>98</v>
      </c>
    </row>
    <row r="11" spans="1:10" x14ac:dyDescent="0.25">
      <c r="A11" s="262"/>
      <c r="B11" s="136" t="s">
        <v>44</v>
      </c>
      <c r="C11" s="118" t="s">
        <v>33</v>
      </c>
      <c r="D11" s="102"/>
      <c r="E11" s="116">
        <v>2</v>
      </c>
      <c r="F11" s="102" t="s">
        <v>33</v>
      </c>
      <c r="G11" s="117">
        <v>436.7</v>
      </c>
      <c r="H11" s="117">
        <f t="shared" si="0"/>
        <v>873.4</v>
      </c>
      <c r="I11" s="66" t="s">
        <v>98</v>
      </c>
    </row>
    <row r="12" spans="1:10" x14ac:dyDescent="0.25">
      <c r="A12" s="262"/>
      <c r="B12" s="136" t="s">
        <v>45</v>
      </c>
      <c r="C12" s="118" t="s">
        <v>33</v>
      </c>
      <c r="D12" s="102"/>
      <c r="E12" s="116">
        <v>2</v>
      </c>
      <c r="F12" s="102" t="s">
        <v>33</v>
      </c>
      <c r="G12" s="119">
        <v>1500</v>
      </c>
      <c r="H12" s="117">
        <f t="shared" si="0"/>
        <v>3000</v>
      </c>
      <c r="I12" s="66" t="s">
        <v>98</v>
      </c>
    </row>
    <row r="13" spans="1:10" x14ac:dyDescent="0.25">
      <c r="A13" s="262"/>
      <c r="B13" s="136" t="s">
        <v>53</v>
      </c>
      <c r="C13" s="118" t="s">
        <v>33</v>
      </c>
      <c r="D13" s="102"/>
      <c r="E13" s="116">
        <v>4</v>
      </c>
      <c r="F13" s="102" t="s">
        <v>33</v>
      </c>
      <c r="G13" s="119">
        <v>50</v>
      </c>
      <c r="H13" s="117">
        <f t="shared" si="0"/>
        <v>200</v>
      </c>
      <c r="I13" s="66" t="s">
        <v>98</v>
      </c>
    </row>
    <row r="14" spans="1:10" x14ac:dyDescent="0.25">
      <c r="A14" s="262"/>
      <c r="B14" s="136" t="s">
        <v>47</v>
      </c>
      <c r="C14" s="118" t="s">
        <v>33</v>
      </c>
      <c r="D14" s="102"/>
      <c r="E14" s="116">
        <v>1</v>
      </c>
      <c r="F14" s="102" t="s">
        <v>33</v>
      </c>
      <c r="G14" s="117">
        <v>987.51</v>
      </c>
      <c r="H14" s="117">
        <f t="shared" si="0"/>
        <v>987.51</v>
      </c>
      <c r="I14" s="66" t="s">
        <v>98</v>
      </c>
    </row>
    <row r="15" spans="1:10" x14ac:dyDescent="0.25">
      <c r="A15" s="262"/>
      <c r="B15" s="136" t="s">
        <v>54</v>
      </c>
      <c r="C15" s="118" t="s">
        <v>33</v>
      </c>
      <c r="D15" s="102"/>
      <c r="E15" s="116">
        <v>1</v>
      </c>
      <c r="F15" s="102" t="s">
        <v>33</v>
      </c>
      <c r="G15" s="117">
        <v>1200</v>
      </c>
      <c r="H15" s="117">
        <f t="shared" si="0"/>
        <v>1200</v>
      </c>
      <c r="I15" s="66" t="s">
        <v>98</v>
      </c>
    </row>
    <row r="16" spans="1:10" ht="32.25" thickBot="1" x14ac:dyDescent="0.3">
      <c r="A16" s="263"/>
      <c r="B16" s="137"/>
      <c r="C16" s="70"/>
      <c r="D16" s="67"/>
      <c r="E16" s="71"/>
      <c r="F16" s="67"/>
      <c r="G16" s="72" t="s">
        <v>101</v>
      </c>
      <c r="H16" s="73">
        <f>SUM(H9:H15)</f>
        <v>14769.91</v>
      </c>
      <c r="I16" s="68"/>
    </row>
    <row r="17" spans="1:10" ht="31.5" x14ac:dyDescent="0.25">
      <c r="A17" s="261" t="s">
        <v>100</v>
      </c>
      <c r="B17" s="135" t="s">
        <v>80</v>
      </c>
      <c r="C17" s="65"/>
      <c r="D17" s="65"/>
      <c r="E17" s="74"/>
      <c r="F17" s="65"/>
      <c r="G17" s="75"/>
      <c r="H17" s="75"/>
      <c r="I17" s="69"/>
    </row>
    <row r="18" spans="1:10" x14ac:dyDescent="0.25">
      <c r="A18" s="264"/>
      <c r="B18" s="103" t="s">
        <v>46</v>
      </c>
      <c r="C18" s="118" t="s">
        <v>33</v>
      </c>
      <c r="D18" s="102"/>
      <c r="E18" s="116">
        <v>10</v>
      </c>
      <c r="F18" s="102" t="s">
        <v>33</v>
      </c>
      <c r="G18" s="117">
        <v>2000</v>
      </c>
      <c r="H18" s="117">
        <f t="shared" si="0"/>
        <v>20000</v>
      </c>
      <c r="I18" s="66" t="s">
        <v>102</v>
      </c>
    </row>
    <row r="19" spans="1:10" x14ac:dyDescent="0.25">
      <c r="A19" s="264"/>
      <c r="B19" s="103" t="s">
        <v>49</v>
      </c>
      <c r="C19" s="118" t="s">
        <v>33</v>
      </c>
      <c r="D19" s="102"/>
      <c r="E19" s="116">
        <v>2</v>
      </c>
      <c r="F19" s="102" t="s">
        <v>33</v>
      </c>
      <c r="G19" s="117">
        <v>2500</v>
      </c>
      <c r="H19" s="117">
        <f t="shared" si="0"/>
        <v>5000</v>
      </c>
      <c r="I19" s="66" t="s">
        <v>102</v>
      </c>
    </row>
    <row r="20" spans="1:10" x14ac:dyDescent="0.25">
      <c r="A20" s="264"/>
      <c r="B20" s="103" t="s">
        <v>47</v>
      </c>
      <c r="C20" s="118" t="s">
        <v>33</v>
      </c>
      <c r="D20" s="102"/>
      <c r="E20" s="116">
        <v>1</v>
      </c>
      <c r="F20" s="102" t="s">
        <v>33</v>
      </c>
      <c r="G20" s="117">
        <v>987.51</v>
      </c>
      <c r="H20" s="117">
        <f t="shared" si="0"/>
        <v>987.51</v>
      </c>
      <c r="I20" s="66" t="s">
        <v>102</v>
      </c>
    </row>
    <row r="21" spans="1:10" x14ac:dyDescent="0.25">
      <c r="A21" s="264"/>
      <c r="B21" s="103" t="s">
        <v>54</v>
      </c>
      <c r="C21" s="118" t="s">
        <v>33</v>
      </c>
      <c r="D21" s="102"/>
      <c r="E21" s="116">
        <v>1</v>
      </c>
      <c r="F21" s="102" t="s">
        <v>33</v>
      </c>
      <c r="G21" s="117">
        <v>1200</v>
      </c>
      <c r="H21" s="117">
        <f t="shared" si="0"/>
        <v>1200</v>
      </c>
      <c r="I21" s="66" t="s">
        <v>102</v>
      </c>
    </row>
    <row r="22" spans="1:10" ht="32.25" thickBot="1" x14ac:dyDescent="0.3">
      <c r="A22" s="265"/>
      <c r="B22" s="106"/>
      <c r="C22" s="67"/>
      <c r="D22" s="67"/>
      <c r="E22" s="67"/>
      <c r="F22" s="67"/>
      <c r="G22" s="72" t="s">
        <v>109</v>
      </c>
      <c r="H22" s="73">
        <f>SUM(H18:H21)</f>
        <v>27187.51</v>
      </c>
      <c r="I22" s="68"/>
    </row>
    <row r="23" spans="1:10" x14ac:dyDescent="0.25">
      <c r="A23" s="63"/>
      <c r="B23" s="63"/>
      <c r="C23" s="43"/>
      <c r="G23" s="64"/>
      <c r="H23" s="64"/>
      <c r="I23" s="63"/>
    </row>
    <row r="24" spans="1:10" ht="16.5" thickBot="1" x14ac:dyDescent="0.3">
      <c r="A24" s="63"/>
      <c r="B24" s="63"/>
      <c r="C24" s="43"/>
      <c r="G24" s="64"/>
      <c r="H24" s="64"/>
      <c r="I24" s="63"/>
    </row>
    <row r="25" spans="1:10" ht="20.25" thickBot="1" x14ac:dyDescent="0.3">
      <c r="G25" s="98" t="s">
        <v>97</v>
      </c>
      <c r="H25" s="99">
        <f>H7+H16+H22</f>
        <v>111957.42</v>
      </c>
      <c r="I25" s="77"/>
    </row>
    <row r="27" spans="1:10" ht="20.25" thickBot="1" x14ac:dyDescent="0.3">
      <c r="A27" s="4"/>
      <c r="B27" s="4"/>
      <c r="C27" s="4"/>
      <c r="D27" s="4"/>
      <c r="E27" s="4"/>
      <c r="F27" s="78"/>
      <c r="G27" s="79"/>
      <c r="H27" s="4"/>
      <c r="I27" s="4"/>
      <c r="J27" s="4"/>
    </row>
    <row r="28" spans="1:10" ht="21.75" thickBot="1" x14ac:dyDescent="0.3">
      <c r="A28" s="96" t="s">
        <v>73</v>
      </c>
    </row>
    <row r="29" spans="1:10" ht="39.75" thickBot="1" x14ac:dyDescent="0.3">
      <c r="A29" s="120" t="s">
        <v>61</v>
      </c>
      <c r="B29" s="121" t="s">
        <v>62</v>
      </c>
      <c r="C29" s="121" t="s">
        <v>63</v>
      </c>
      <c r="D29" s="121" t="s">
        <v>64</v>
      </c>
      <c r="E29" s="122" t="s">
        <v>65</v>
      </c>
      <c r="F29" s="123" t="s">
        <v>58</v>
      </c>
      <c r="G29" s="108" t="s">
        <v>81</v>
      </c>
    </row>
    <row r="30" spans="1:10" ht="31.15" customHeight="1" x14ac:dyDescent="0.25">
      <c r="A30" s="266" t="s">
        <v>95</v>
      </c>
      <c r="B30" s="272" t="s">
        <v>69</v>
      </c>
      <c r="C30" s="124" t="s">
        <v>68</v>
      </c>
      <c r="D30" s="124">
        <v>24</v>
      </c>
      <c r="E30" s="275">
        <f t="shared" ref="E30" si="1">SUM(D30:D32)</f>
        <v>72</v>
      </c>
      <c r="F30" s="281" t="s">
        <v>70</v>
      </c>
      <c r="G30" s="97" t="s">
        <v>82</v>
      </c>
    </row>
    <row r="31" spans="1:10" x14ac:dyDescent="0.25">
      <c r="A31" s="267"/>
      <c r="B31" s="273"/>
      <c r="C31" s="125" t="s">
        <v>67</v>
      </c>
      <c r="D31" s="125">
        <v>24</v>
      </c>
      <c r="E31" s="276"/>
      <c r="F31" s="282"/>
    </row>
    <row r="32" spans="1:10" ht="16.5" thickBot="1" x14ac:dyDescent="0.3">
      <c r="A32" s="268"/>
      <c r="B32" s="274"/>
      <c r="C32" s="126" t="s">
        <v>66</v>
      </c>
      <c r="D32" s="126">
        <v>24</v>
      </c>
      <c r="E32" s="277"/>
      <c r="F32" s="283"/>
    </row>
    <row r="33" spans="1:6" ht="62.45" customHeight="1" x14ac:dyDescent="0.25">
      <c r="A33" s="269" t="s">
        <v>96</v>
      </c>
      <c r="B33" s="269" t="s">
        <v>60</v>
      </c>
      <c r="C33" s="105" t="s">
        <v>68</v>
      </c>
      <c r="D33" s="105">
        <v>72</v>
      </c>
      <c r="E33" s="278">
        <f>SUM(D33:D35)</f>
        <v>216</v>
      </c>
      <c r="F33" s="284" t="s">
        <v>71</v>
      </c>
    </row>
    <row r="34" spans="1:6" x14ac:dyDescent="0.25">
      <c r="A34" s="270"/>
      <c r="B34" s="270"/>
      <c r="C34" s="103" t="s">
        <v>67</v>
      </c>
      <c r="D34" s="103">
        <v>72</v>
      </c>
      <c r="E34" s="279"/>
      <c r="F34" s="285"/>
    </row>
    <row r="35" spans="1:6" ht="16.5" thickBot="1" x14ac:dyDescent="0.3">
      <c r="A35" s="271"/>
      <c r="B35" s="271"/>
      <c r="C35" s="106" t="s">
        <v>66</v>
      </c>
      <c r="D35" s="106">
        <v>72</v>
      </c>
      <c r="E35" s="280"/>
      <c r="F35" s="286"/>
    </row>
    <row r="36" spans="1:6" ht="31.15" customHeight="1" x14ac:dyDescent="0.25">
      <c r="A36" s="269" t="s">
        <v>103</v>
      </c>
      <c r="B36" s="269" t="s">
        <v>74</v>
      </c>
      <c r="C36" s="105" t="s">
        <v>68</v>
      </c>
      <c r="D36" s="105">
        <v>112</v>
      </c>
      <c r="E36" s="278">
        <f t="shared" ref="E36" si="2">SUM(D36:D38)</f>
        <v>112</v>
      </c>
      <c r="F36" s="284" t="s">
        <v>70</v>
      </c>
    </row>
    <row r="37" spans="1:6" x14ac:dyDescent="0.25">
      <c r="A37" s="270"/>
      <c r="B37" s="270"/>
      <c r="C37" s="103" t="s">
        <v>67</v>
      </c>
      <c r="D37" s="103">
        <v>0</v>
      </c>
      <c r="E37" s="279"/>
      <c r="F37" s="285"/>
    </row>
    <row r="38" spans="1:6" ht="16.5" thickBot="1" x14ac:dyDescent="0.3">
      <c r="A38" s="271"/>
      <c r="B38" s="271"/>
      <c r="C38" s="106" t="s">
        <v>66</v>
      </c>
      <c r="D38" s="106">
        <v>0</v>
      </c>
      <c r="E38" s="280"/>
      <c r="F38" s="286"/>
    </row>
    <row r="39" spans="1:6" ht="46.9" customHeight="1" x14ac:dyDescent="0.25">
      <c r="A39" s="269" t="s">
        <v>104</v>
      </c>
      <c r="B39" s="269" t="s">
        <v>75</v>
      </c>
      <c r="C39" s="105" t="s">
        <v>68</v>
      </c>
      <c r="D39" s="105">
        <v>16</v>
      </c>
      <c r="E39" s="278">
        <f>SUM(D39:D41)</f>
        <v>16</v>
      </c>
      <c r="F39" s="284" t="s">
        <v>78</v>
      </c>
    </row>
    <row r="40" spans="1:6" x14ac:dyDescent="0.25">
      <c r="A40" s="270"/>
      <c r="B40" s="270"/>
      <c r="C40" s="103" t="s">
        <v>67</v>
      </c>
      <c r="D40" s="103"/>
      <c r="E40" s="279"/>
      <c r="F40" s="285"/>
    </row>
    <row r="41" spans="1:6" ht="16.5" thickBot="1" x14ac:dyDescent="0.3">
      <c r="A41" s="271"/>
      <c r="B41" s="271"/>
      <c r="C41" s="106" t="s">
        <v>66</v>
      </c>
      <c r="D41" s="106"/>
      <c r="E41" s="280"/>
      <c r="F41" s="286"/>
    </row>
    <row r="42" spans="1:6" ht="46.9" customHeight="1" x14ac:dyDescent="0.25">
      <c r="A42" s="269" t="s">
        <v>105</v>
      </c>
      <c r="B42" s="269" t="s">
        <v>76</v>
      </c>
      <c r="C42" s="105" t="s">
        <v>68</v>
      </c>
      <c r="D42" s="105">
        <v>48</v>
      </c>
      <c r="E42" s="278">
        <f>SUM(D42:D44)</f>
        <v>112</v>
      </c>
      <c r="F42" s="284" t="s">
        <v>77</v>
      </c>
    </row>
    <row r="43" spans="1:6" x14ac:dyDescent="0.25">
      <c r="A43" s="270"/>
      <c r="B43" s="270"/>
      <c r="C43" s="103" t="s">
        <v>67</v>
      </c>
      <c r="D43" s="103">
        <v>16</v>
      </c>
      <c r="E43" s="279"/>
      <c r="F43" s="285"/>
    </row>
    <row r="44" spans="1:6" ht="16.5" thickBot="1" x14ac:dyDescent="0.3">
      <c r="A44" s="271"/>
      <c r="B44" s="271"/>
      <c r="C44" s="106" t="s">
        <v>66</v>
      </c>
      <c r="D44" s="106">
        <v>48</v>
      </c>
      <c r="E44" s="280"/>
      <c r="F44" s="286"/>
    </row>
    <row r="45" spans="1:6" ht="46.9" customHeight="1" x14ac:dyDescent="0.25">
      <c r="A45" s="269" t="s">
        <v>106</v>
      </c>
      <c r="B45" s="269" t="s">
        <v>108</v>
      </c>
      <c r="C45" s="105" t="s">
        <v>68</v>
      </c>
      <c r="D45" s="107">
        <v>80</v>
      </c>
      <c r="E45" s="278">
        <f>SUM(D45:D47)</f>
        <v>160</v>
      </c>
      <c r="F45" s="284" t="s">
        <v>77</v>
      </c>
    </row>
    <row r="46" spans="1:6" x14ac:dyDescent="0.25">
      <c r="A46" s="270"/>
      <c r="B46" s="270"/>
      <c r="C46" s="103" t="s">
        <v>67</v>
      </c>
      <c r="D46" s="103"/>
      <c r="E46" s="279"/>
      <c r="F46" s="285"/>
    </row>
    <row r="47" spans="1:6" ht="16.5" thickBot="1" x14ac:dyDescent="0.3">
      <c r="A47" s="271"/>
      <c r="B47" s="271"/>
      <c r="C47" s="106" t="s">
        <v>66</v>
      </c>
      <c r="D47" s="106">
        <v>80</v>
      </c>
      <c r="E47" s="280"/>
      <c r="F47" s="286"/>
    </row>
    <row r="48" spans="1:6" ht="16.5" thickBot="1" x14ac:dyDescent="0.3"/>
    <row r="49" spans="4:5" ht="16.5" thickBot="1" x14ac:dyDescent="0.3">
      <c r="D49" s="100" t="s">
        <v>107</v>
      </c>
      <c r="E49" s="101">
        <f>SUM(E33:E45)</f>
        <v>616</v>
      </c>
    </row>
  </sheetData>
  <mergeCells count="26">
    <mergeCell ref="E45:E47"/>
    <mergeCell ref="F30:F32"/>
    <mergeCell ref="F33:F35"/>
    <mergeCell ref="F36:F38"/>
    <mergeCell ref="F39:F41"/>
    <mergeCell ref="F42:F44"/>
    <mergeCell ref="F45:F47"/>
    <mergeCell ref="E30:E32"/>
    <mergeCell ref="E33:E35"/>
    <mergeCell ref="E36:E38"/>
    <mergeCell ref="E39:E41"/>
    <mergeCell ref="E42:E44"/>
    <mergeCell ref="A39:A41"/>
    <mergeCell ref="A42:A44"/>
    <mergeCell ref="A45:A47"/>
    <mergeCell ref="B30:B32"/>
    <mergeCell ref="B33:B35"/>
    <mergeCell ref="B36:B38"/>
    <mergeCell ref="B39:B41"/>
    <mergeCell ref="B42:B44"/>
    <mergeCell ref="B45:B47"/>
    <mergeCell ref="A8:A16"/>
    <mergeCell ref="A17:A22"/>
    <mergeCell ref="A30:A32"/>
    <mergeCell ref="A33:A35"/>
    <mergeCell ref="A36:A38"/>
  </mergeCell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Nav</vt:lpstr>
      <vt:lpstr>MBD Summary</vt:lpstr>
      <vt:lpstr>MBD Details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EdwardOBrien</cp:lastModifiedBy>
  <cp:lastPrinted>2017-04-13T14:47:50Z</cp:lastPrinted>
  <dcterms:created xsi:type="dcterms:W3CDTF">2017-03-02T14:42:49Z</dcterms:created>
  <dcterms:modified xsi:type="dcterms:W3CDTF">2019-04-05T22:11:02Z</dcterms:modified>
</cp:coreProperties>
</file>